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https://collab.etm.intranet.justice.gouv.fr/sites/SG_DNUM-CCP-BP-PPN/Documents partages/Leader Tribu PPN/Marché PPN/DCE PENAL_v11122025/"/>
    </mc:Choice>
  </mc:AlternateContent>
  <xr:revisionPtr revIDLastSave="0" documentId="13_ncr:1_{71536C87-EF65-45A0-8A0A-535DF131D062}" xr6:coauthVersionLast="47" xr6:coauthVersionMax="47" xr10:uidLastSave="{00000000-0000-0000-0000-000000000000}"/>
  <bookViews>
    <workbookView xWindow="45" yWindow="15" windowWidth="19125" windowHeight="10035" activeTab="3" xr2:uid="{77A10ACC-91DA-4F8A-993D-DE59102E8342}"/>
  </bookViews>
  <sheets>
    <sheet name="1 - Consignes" sheetId="6" r:id="rId1"/>
    <sheet name="2 - BPU" sheetId="4" r:id="rId2"/>
    <sheet name="3 - Table des profils" sheetId="8" r:id="rId3"/>
    <sheet name="4 - DQE" sheetId="7" r:id="rId4"/>
  </sheets>
  <externalReferences>
    <externalReference r:id="rId5"/>
  </externalReferences>
  <definedNames>
    <definedName name="INDICE">'[1]Titre &amp; Consignes'!$B$12</definedName>
    <definedName name="REVISION">'[1]Titre &amp; Consignes'!$A$12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4" l="1"/>
  <c r="I37" i="7" l="1"/>
  <c r="K37" i="7" s="1"/>
  <c r="I9" i="7" l="1"/>
  <c r="I14" i="7" s="1"/>
  <c r="K14" i="7" s="1"/>
  <c r="G14" i="7"/>
  <c r="F14" i="7"/>
  <c r="G13" i="7"/>
  <c r="F13" i="7"/>
  <c r="E13" i="7"/>
  <c r="G12" i="7"/>
  <c r="F12" i="7"/>
  <c r="I12" i="7" l="1"/>
  <c r="K12" i="7" s="1"/>
  <c r="I13" i="7"/>
  <c r="K13" i="7" s="1"/>
  <c r="K9" i="7"/>
  <c r="I11" i="7"/>
  <c r="K11" i="7" s="1"/>
  <c r="I23" i="7"/>
  <c r="I22" i="7"/>
  <c r="I21" i="7"/>
  <c r="I20" i="7"/>
  <c r="I19" i="7"/>
  <c r="I18" i="7"/>
  <c r="I17" i="7"/>
  <c r="I16" i="7"/>
  <c r="I15" i="7"/>
  <c r="J54" i="7"/>
  <c r="I118" i="4" l="1"/>
  <c r="I117" i="4"/>
  <c r="I7" i="4"/>
  <c r="I8" i="7" l="1"/>
  <c r="K8" i="7" s="1"/>
  <c r="I79" i="4"/>
  <c r="I80" i="7" s="1"/>
  <c r="K80" i="7" s="1"/>
  <c r="I78" i="4"/>
  <c r="I77" i="4"/>
  <c r="I78" i="7" s="1"/>
  <c r="K78" i="7" s="1"/>
  <c r="I76" i="4"/>
  <c r="I77" i="7" s="1"/>
  <c r="K77" i="7" s="1"/>
  <c r="I45" i="4"/>
  <c r="I121" i="7"/>
  <c r="K121" i="7" s="1"/>
  <c r="I120" i="7"/>
  <c r="K120" i="7" s="1"/>
  <c r="I107" i="4"/>
  <c r="I110" i="7" s="1"/>
  <c r="K110" i="7" s="1"/>
  <c r="I111" i="4"/>
  <c r="I114" i="7" s="1"/>
  <c r="K114" i="7" s="1"/>
  <c r="I110" i="4"/>
  <c r="I113" i="7" s="1"/>
  <c r="K113" i="7" s="1"/>
  <c r="I109" i="4"/>
  <c r="I112" i="7" s="1"/>
  <c r="K112" i="7" s="1"/>
  <c r="I108" i="4"/>
  <c r="I111" i="7" s="1"/>
  <c r="K111" i="7" s="1"/>
  <c r="I106" i="4"/>
  <c r="I109" i="7" s="1"/>
  <c r="K109" i="7" s="1"/>
  <c r="I105" i="4"/>
  <c r="I108" i="7" s="1"/>
  <c r="K108" i="7" s="1"/>
  <c r="I104" i="4"/>
  <c r="I107" i="7" s="1"/>
  <c r="K107" i="7" s="1"/>
  <c r="I103" i="4"/>
  <c r="I106" i="7" s="1"/>
  <c r="K106" i="7" s="1"/>
  <c r="I102" i="4"/>
  <c r="I105" i="7" s="1"/>
  <c r="K105" i="7" s="1"/>
  <c r="I101" i="4"/>
  <c r="I104" i="7" s="1"/>
  <c r="K104" i="7" s="1"/>
  <c r="I100" i="4"/>
  <c r="I103" i="7" s="1"/>
  <c r="K103" i="7" s="1"/>
  <c r="I99" i="4"/>
  <c r="I102" i="7" s="1"/>
  <c r="K102" i="7" s="1"/>
  <c r="I98" i="4"/>
  <c r="I101" i="7" s="1"/>
  <c r="K101" i="7" s="1"/>
  <c r="I97" i="4"/>
  <c r="I100" i="7" s="1"/>
  <c r="K100" i="7" s="1"/>
  <c r="I96" i="4"/>
  <c r="I99" i="7" s="1"/>
  <c r="K99" i="7" s="1"/>
  <c r="I95" i="4"/>
  <c r="I98" i="7" s="1"/>
  <c r="K98" i="7" s="1"/>
  <c r="I94" i="4"/>
  <c r="I97" i="7" s="1"/>
  <c r="K97" i="7" s="1"/>
  <c r="I82" i="4"/>
  <c r="I84" i="7" s="1"/>
  <c r="K84" i="7" s="1"/>
  <c r="I88" i="4"/>
  <c r="I91" i="7" s="1"/>
  <c r="K91" i="7" s="1"/>
  <c r="I87" i="4"/>
  <c r="I90" i="7" s="1"/>
  <c r="K90" i="7" s="1"/>
  <c r="I86" i="4"/>
  <c r="I89" i="7" s="1"/>
  <c r="K89" i="7" s="1"/>
  <c r="I85" i="4"/>
  <c r="I88" i="7" s="1"/>
  <c r="K88" i="7" s="1"/>
  <c r="I69" i="4"/>
  <c r="I70" i="7" s="1"/>
  <c r="K70" i="7" s="1"/>
  <c r="I68" i="4"/>
  <c r="I69" i="7" s="1"/>
  <c r="K69" i="7" s="1"/>
  <c r="I67" i="4"/>
  <c r="I68" i="7" s="1"/>
  <c r="K68" i="7" s="1"/>
  <c r="I66" i="4"/>
  <c r="I67" i="7" s="1"/>
  <c r="K67" i="7" s="1"/>
  <c r="I65" i="4"/>
  <c r="I66" i="7" s="1"/>
  <c r="K66" i="7" s="1"/>
  <c r="I64" i="4"/>
  <c r="I65" i="7" s="1"/>
  <c r="K65" i="7" s="1"/>
  <c r="I63" i="4"/>
  <c r="I64" i="7" s="1"/>
  <c r="K64" i="7" s="1"/>
  <c r="I62" i="4"/>
  <c r="I63" i="7" s="1"/>
  <c r="K63" i="7" s="1"/>
  <c r="I61" i="4"/>
  <c r="I62" i="7" s="1"/>
  <c r="K62" i="7" s="1"/>
  <c r="I58" i="4"/>
  <c r="I58" i="7" s="1"/>
  <c r="I57" i="4"/>
  <c r="I57" i="7" s="1"/>
  <c r="I56" i="4"/>
  <c r="I55" i="4"/>
  <c r="I54" i="4"/>
  <c r="I53" i="4"/>
  <c r="I52" i="4"/>
  <c r="I51" i="4"/>
  <c r="I50" i="4"/>
  <c r="I49" i="4"/>
  <c r="I48" i="4"/>
  <c r="I47" i="4"/>
  <c r="I46" i="4"/>
  <c r="I44" i="4"/>
  <c r="I44" i="7" s="1"/>
  <c r="I38" i="4"/>
  <c r="I37" i="4"/>
  <c r="I36" i="7" s="1"/>
  <c r="K36" i="7" s="1"/>
  <c r="I36" i="4"/>
  <c r="I35" i="7" s="1"/>
  <c r="K35" i="7" s="1"/>
  <c r="I35" i="4"/>
  <c r="I34" i="4"/>
  <c r="I33" i="7" s="1"/>
  <c r="K33" i="7" s="1"/>
  <c r="I33" i="4"/>
  <c r="I32" i="7" s="1"/>
  <c r="K32" i="7" s="1"/>
  <c r="I32" i="4"/>
  <c r="I31" i="7" s="1"/>
  <c r="K31" i="7" s="1"/>
  <c r="I31" i="4"/>
  <c r="I30" i="7" s="1"/>
  <c r="K30" i="7" s="1"/>
  <c r="I30" i="4"/>
  <c r="I29" i="7" s="1"/>
  <c r="K29" i="7" s="1"/>
  <c r="I8" i="4"/>
  <c r="I23" i="4"/>
  <c r="I22" i="4"/>
  <c r="I21" i="4"/>
  <c r="I20" i="4"/>
  <c r="I19" i="4"/>
  <c r="I18" i="4"/>
  <c r="I17" i="4"/>
  <c r="I16" i="4"/>
  <c r="I52" i="7" l="1"/>
  <c r="K52" i="7" s="1"/>
  <c r="I53" i="7"/>
  <c r="K53" i="7" s="1"/>
  <c r="I54" i="7"/>
  <c r="K54" i="7" s="1"/>
  <c r="I47" i="7"/>
  <c r="K47" i="7" s="1"/>
  <c r="K57" i="7"/>
  <c r="I55" i="7"/>
  <c r="K55" i="7" s="1"/>
  <c r="I45" i="7"/>
  <c r="K45" i="7" s="1"/>
  <c r="I46" i="7"/>
  <c r="K46" i="7" s="1"/>
  <c r="I48" i="7"/>
  <c r="K48" i="7" s="1"/>
  <c r="K58" i="7"/>
  <c r="I56" i="7"/>
  <c r="K56" i="7" s="1"/>
  <c r="I49" i="7"/>
  <c r="K49" i="7" s="1"/>
  <c r="I50" i="7"/>
  <c r="K50" i="7" s="1"/>
  <c r="I51" i="7"/>
  <c r="K51" i="7" s="1"/>
  <c r="I34" i="7"/>
  <c r="K34" i="7" s="1"/>
  <c r="I38" i="7" s="1"/>
  <c r="I79" i="7"/>
  <c r="K79" i="7" s="1"/>
  <c r="K19" i="7"/>
  <c r="K20" i="7"/>
  <c r="K23" i="7"/>
  <c r="K123" i="7" s="1"/>
  <c r="K21" i="7"/>
  <c r="K22" i="7"/>
  <c r="K18" i="7"/>
  <c r="K15" i="7"/>
  <c r="K16" i="7"/>
  <c r="K17" i="7"/>
  <c r="K44" i="7"/>
</calcChain>
</file>

<file path=xl/sharedStrings.xml><?xml version="1.0" encoding="utf-8"?>
<sst xmlns="http://schemas.openxmlformats.org/spreadsheetml/2006/main" count="652" uniqueCount="222">
  <si>
    <t>INSTRUCTIONS POUR LE RENSEIGNEMENT DE L'ANNEXE FINANCIERE</t>
  </si>
  <si>
    <t xml:space="preserve">Onglet 1 </t>
  </si>
  <si>
    <t xml:space="preserve">Instructions - Consignes générales </t>
  </si>
  <si>
    <t>Onglet 2</t>
  </si>
  <si>
    <t>Onglet 3</t>
  </si>
  <si>
    <t>Onglet 4</t>
  </si>
  <si>
    <t>Table des profils</t>
  </si>
  <si>
    <t>Type 1 - Prestations d’entrée</t>
  </si>
  <si>
    <t>Code UO</t>
  </si>
  <si>
    <t xml:space="preserve">Description </t>
  </si>
  <si>
    <t>Type</t>
  </si>
  <si>
    <t>Composant</t>
  </si>
  <si>
    <t>Type de prix</t>
  </si>
  <si>
    <t>Prix (€ HT)</t>
  </si>
  <si>
    <t>Prix (€ TTC)</t>
  </si>
  <si>
    <t>UO1.1-INIT</t>
  </si>
  <si>
    <t>Initialisation de l’accord-cadre</t>
  </si>
  <si>
    <t>Forfait</t>
  </si>
  <si>
    <t>Cœur de processeur virtuel</t>
  </si>
  <si>
    <t>Prix unitaire du cœur</t>
  </si>
  <si>
    <t>Mémoire</t>
  </si>
  <si>
    <t>Prix unitaire du GB</t>
  </si>
  <si>
    <t>Stockage</t>
  </si>
  <si>
    <t>Rétention des sauvegardes</t>
  </si>
  <si>
    <t>UO1.2-PEM</t>
  </si>
  <si>
    <t>Prise en mains d’un produit</t>
  </si>
  <si>
    <t>Prix unitaire de base</t>
  </si>
  <si>
    <t>Coefficient (cf. CCTP)</t>
  </si>
  <si>
    <t>Connaissance de l'application</t>
  </si>
  <si>
    <t>C2.1</t>
  </si>
  <si>
    <t>C2.2</t>
  </si>
  <si>
    <t>C2.3</t>
  </si>
  <si>
    <t>Type 2 - Prestations préalables à la réalisation</t>
  </si>
  <si>
    <t>Type de Prix</t>
  </si>
  <si>
    <t>UO2.1-ETU</t>
  </si>
  <si>
    <t>Études complémentaires</t>
  </si>
  <si>
    <t>Simple</t>
  </si>
  <si>
    <t>Moyen</t>
  </si>
  <si>
    <t>Elevée</t>
  </si>
  <si>
    <t>Très élevée</t>
  </si>
  <si>
    <t>UO2.2-POC</t>
  </si>
  <si>
    <t>Réalisation d'une preuve de concept « POC » (Proof Of Concept) / « POV » (Proof Of Value)</t>
  </si>
  <si>
    <t>UO2.3-MAQ</t>
  </si>
  <si>
    <t>Type 3 - Prestations de maintien en conditions opérationnelles</t>
  </si>
  <si>
    <t>UO3.1-SN3</t>
  </si>
  <si>
    <t>Support de niveau 3 et maintenance corrective</t>
  </si>
  <si>
    <t>Forfait astreinte Weekend</t>
  </si>
  <si>
    <t>UO3.2-AMI</t>
  </si>
  <si>
    <t>Réalisation des améliorations mineures (AMI)</t>
  </si>
  <si>
    <t>Forfait journalier</t>
  </si>
  <si>
    <t>UO3.3-SECU</t>
  </si>
  <si>
    <t>Veille du maintien en condition de sécurité</t>
  </si>
  <si>
    <t>Forfait trimestriel</t>
  </si>
  <si>
    <t>UO3.4-FIAB</t>
  </si>
  <si>
    <t>Fiabilisation ou traitement des données</t>
  </si>
  <si>
    <t>Maintenance adaptative</t>
  </si>
  <si>
    <t>UO3.5-COMP</t>
  </si>
  <si>
    <t>Mise à jour d’un composant applicatif</t>
  </si>
  <si>
    <t>UO3.6-MIG</t>
  </si>
  <si>
    <t>Migration d’un composant applicatif</t>
  </si>
  <si>
    <t>UO3.7-OS</t>
  </si>
  <si>
    <t>Changement d’un système d’exploitation</t>
  </si>
  <si>
    <t>Type 4 : Prestations de réalisation</t>
  </si>
  <si>
    <t>Migration, reprise des données</t>
  </si>
  <si>
    <t>UO4.1_REP</t>
  </si>
  <si>
    <t>Développement en cycle en V</t>
  </si>
  <si>
    <t>UO4.2_REALV</t>
  </si>
  <si>
    <t>Réalisation en cycle en V</t>
  </si>
  <si>
    <t>Forfait sur la base des tarifs journaliers moyens (TJM) renseignés dans la table des profils</t>
  </si>
  <si>
    <t>Développement en approche agile</t>
  </si>
  <si>
    <t>UO4.3_PHCAV</t>
  </si>
  <si>
    <t>Cadrage de la phase de calibrage</t>
  </si>
  <si>
    <t>UO4.4_CADRV</t>
  </si>
  <si>
    <t>Phase de Calibrage</t>
  </si>
  <si>
    <t>Forfait par Story Point</t>
  </si>
  <si>
    <t>UO4.5_ENRUS</t>
  </si>
  <si>
    <t>Enrichissement des US/Enablers</t>
  </si>
  <si>
    <t>Forfait par US/eUS</t>
  </si>
  <si>
    <t>UO4.6_REINC</t>
  </si>
  <si>
    <t>Réalisation d’un incrément de la phase opérationnelle</t>
  </si>
  <si>
    <t>Type 5 - Prestations d’assistance Techniques</t>
  </si>
  <si>
    <t>UO5.1_ASSINS</t>
  </si>
  <si>
    <t>Assistance à l’installation et l’exploitation d’une application</t>
  </si>
  <si>
    <t>Forfait journalier IDF (présentiel)</t>
  </si>
  <si>
    <t>Forfait journalier Province (présentiel)</t>
  </si>
  <si>
    <t>Forfait journalier (à distance)</t>
  </si>
  <si>
    <t>UO5.2_ASSTEST</t>
  </si>
  <si>
    <t>Assistance aux tests de performance d’une application</t>
  </si>
  <si>
    <t>UO5.3_ASSDOC</t>
  </si>
  <si>
    <t>Rétro-documentation</t>
  </si>
  <si>
    <t>UO5.4_ASSTS</t>
  </si>
  <si>
    <t>Travaux spéciaux</t>
  </si>
  <si>
    <t>UO5.5_ASSMIG</t>
  </si>
  <si>
    <t>Assistance à l’étude de migration vers le cloud</t>
  </si>
  <si>
    <t>UO5.6_ASSARCH</t>
  </si>
  <si>
    <t>Assistance à la réalisation d’une étude d’architecture</t>
  </si>
  <si>
    <t>UO5.7_ASSCICD</t>
  </si>
  <si>
    <t>Assistance à la mise à disposition / exploitation de la plateforme de développement et d’intégration continue</t>
  </si>
  <si>
    <t>UO5.8_ASSMEP</t>
  </si>
  <si>
    <t>Assistance à la recette technique d’une release et à la préparation de l’installation</t>
  </si>
  <si>
    <t>UO5.9_ASSSM</t>
  </si>
  <si>
    <t>Assistance à l’activités de scrum master</t>
  </si>
  <si>
    <t>UO5.10_ASSDOR</t>
  </si>
  <si>
    <t>Assistance à la définition du cycle de vie des US (DOR et DOD)</t>
  </si>
  <si>
    <t>Type 6 : Prestations de sortie</t>
  </si>
  <si>
    <t>UO6.1_REVERS</t>
  </si>
  <si>
    <t>Réversibilité en fin d’accord-cadre</t>
  </si>
  <si>
    <t>Nouveaux modules</t>
  </si>
  <si>
    <t xml:space="preserve">Unitaire (par module) </t>
  </si>
  <si>
    <t>Qtés</t>
  </si>
  <si>
    <t>TOTAL (€ TTC)</t>
  </si>
  <si>
    <t>Forfait journalier IDF</t>
  </si>
  <si>
    <t>Forfait journalier Province</t>
  </si>
  <si>
    <t>Moyenne</t>
  </si>
  <si>
    <t>Complexe</t>
  </si>
  <si>
    <t>Unitaire (par module)</t>
  </si>
  <si>
    <t>MONTANT TOTAL DE L'OFFRE</t>
  </si>
  <si>
    <t xml:space="preserve">Uniquement l'ensemble des cellules "jaunes" sont à remplir  </t>
  </si>
  <si>
    <t>Famille de prestation</t>
  </si>
  <si>
    <t>Profils</t>
  </si>
  <si>
    <r>
      <t xml:space="preserve">Ref.
</t>
    </r>
    <r>
      <rPr>
        <b/>
        <vertAlign val="superscript"/>
        <sz val="8"/>
        <color indexed="8"/>
        <rFont val="Arial"/>
        <family val="2"/>
      </rPr>
      <t>(1)</t>
    </r>
    <r>
      <rPr>
        <b/>
        <sz val="8"/>
        <color indexed="8"/>
        <rFont val="Arial"/>
        <family val="2"/>
      </rPr>
      <t xml:space="preserve">CIGREF 2024
</t>
    </r>
    <r>
      <rPr>
        <b/>
        <vertAlign val="superscript"/>
        <sz val="8"/>
        <color indexed="8"/>
        <rFont val="Arial"/>
        <family val="2"/>
      </rPr>
      <t>(2)</t>
    </r>
    <r>
      <rPr>
        <b/>
        <sz val="8"/>
        <color indexed="8"/>
        <rFont val="Arial"/>
        <family val="2"/>
      </rPr>
      <t>Annexe 12 du CCTP</t>
    </r>
  </si>
  <si>
    <t>Niveau de qualification dans le poste</t>
  </si>
  <si>
    <t>Technologie JAVA (J2E)</t>
  </si>
  <si>
    <t>Autres technologies</t>
  </si>
  <si>
    <t>TJM</t>
  </si>
  <si>
    <t>Direction de projet</t>
  </si>
  <si>
    <t>Directeur de projets</t>
  </si>
  <si>
    <r>
      <rPr>
        <vertAlign val="superscript"/>
        <sz val="8"/>
        <color indexed="8"/>
        <rFont val="Arial"/>
        <family val="2"/>
      </rPr>
      <t>(1)</t>
    </r>
    <r>
      <rPr>
        <sz val="8"/>
        <color indexed="8"/>
        <rFont val="Arial"/>
        <family val="2"/>
      </rPr>
      <t>2.1</t>
    </r>
  </si>
  <si>
    <t>Expert</t>
  </si>
  <si>
    <t>Entre 5 ans et 10 ans</t>
  </si>
  <si>
    <t>Expert sénior</t>
  </si>
  <si>
    <t>Supérieur à 10 ans</t>
  </si>
  <si>
    <t>Coordination et gestion de projet</t>
  </si>
  <si>
    <t>Chef de projet maitrise d’œuvre</t>
  </si>
  <si>
    <r>
      <rPr>
        <vertAlign val="superscript"/>
        <sz val="8"/>
        <color indexed="8"/>
        <rFont val="Arial"/>
        <family val="2"/>
      </rPr>
      <t>(1)</t>
    </r>
    <r>
      <rPr>
        <sz val="8"/>
        <color indexed="8"/>
        <rFont val="Arial"/>
        <family val="2"/>
      </rPr>
      <t>2.3</t>
    </r>
  </si>
  <si>
    <t>Confirmé</t>
  </si>
  <si>
    <t>Entre 2 ans et 5 ans</t>
  </si>
  <si>
    <t>Conception d’architecture Technique et Fonctionnelle</t>
  </si>
  <si>
    <t>Architecte technique</t>
  </si>
  <si>
    <r>
      <rPr>
        <vertAlign val="superscript"/>
        <sz val="8"/>
        <color indexed="8"/>
        <rFont val="Arial"/>
        <family val="2"/>
      </rPr>
      <t>(1)</t>
    </r>
    <r>
      <rPr>
        <sz val="8"/>
        <color indexed="8"/>
        <rFont val="Arial"/>
        <family val="2"/>
      </rPr>
      <t>4.9</t>
    </r>
  </si>
  <si>
    <t>Débutant</t>
  </si>
  <si>
    <t>Entre 6 mois et 2 ans</t>
  </si>
  <si>
    <t>Consultant en systèmes d’information</t>
  </si>
  <si>
    <r>
      <t xml:space="preserve">
</t>
    </r>
    <r>
      <rPr>
        <vertAlign val="superscript"/>
        <sz val="8"/>
        <color indexed="8"/>
        <rFont val="Arial"/>
        <family val="2"/>
      </rPr>
      <t>(1)</t>
    </r>
    <r>
      <rPr>
        <sz val="8"/>
        <color indexed="8"/>
        <rFont val="Arial"/>
        <family val="2"/>
      </rPr>
      <t>1.1</t>
    </r>
  </si>
  <si>
    <t>Urbaniste des systèmes d’information</t>
  </si>
  <si>
    <r>
      <rPr>
        <vertAlign val="superscript"/>
        <sz val="8"/>
        <color indexed="8"/>
        <rFont val="Arial"/>
        <family val="2"/>
      </rPr>
      <t>(1)</t>
    </r>
    <r>
      <rPr>
        <sz val="8"/>
        <color indexed="8"/>
        <rFont val="Arial"/>
        <family val="2"/>
      </rPr>
      <t>1.2</t>
    </r>
  </si>
  <si>
    <t>Sécurité</t>
  </si>
  <si>
    <t>Expert en cybersécurité</t>
  </si>
  <si>
    <r>
      <rPr>
        <vertAlign val="superscript"/>
        <sz val="8"/>
        <color indexed="8"/>
        <rFont val="Arial"/>
        <family val="2"/>
      </rPr>
      <t>(1)</t>
    </r>
    <r>
      <rPr>
        <sz val="8"/>
        <color indexed="8"/>
        <rFont val="Arial"/>
        <family val="2"/>
      </rPr>
      <t>6.1</t>
    </r>
  </si>
  <si>
    <t>Cycle de vie des applications</t>
  </si>
  <si>
    <t>Concepteur - développeur</t>
  </si>
  <si>
    <r>
      <rPr>
        <vertAlign val="superscript"/>
        <sz val="8"/>
        <color indexed="8"/>
        <rFont val="Arial"/>
        <family val="2"/>
      </rPr>
      <t>(1)</t>
    </r>
    <r>
      <rPr>
        <sz val="8"/>
        <color indexed="8"/>
        <rFont val="Arial"/>
        <family val="2"/>
      </rPr>
      <t>3.2</t>
    </r>
  </si>
  <si>
    <t>Testeur</t>
  </si>
  <si>
    <r>
      <rPr>
        <vertAlign val="superscript"/>
        <sz val="8"/>
        <color indexed="8"/>
        <rFont val="Arial"/>
        <family val="2"/>
      </rPr>
      <t>(1)</t>
    </r>
    <r>
      <rPr>
        <sz val="8"/>
        <color indexed="8"/>
        <rFont val="Arial"/>
        <family val="2"/>
      </rPr>
      <t>3.3</t>
    </r>
  </si>
  <si>
    <t>Intégrateur d’applications</t>
  </si>
  <si>
    <r>
      <rPr>
        <vertAlign val="superscript"/>
        <sz val="8"/>
        <color indexed="8"/>
        <rFont val="Arial"/>
        <family val="2"/>
      </rPr>
      <t>(1)</t>
    </r>
    <r>
      <rPr>
        <sz val="8"/>
        <color indexed="8"/>
        <rFont val="Arial"/>
        <family val="2"/>
      </rPr>
      <t>3.4</t>
    </r>
  </si>
  <si>
    <t>Paramétreur de progiciels</t>
  </si>
  <si>
    <r>
      <rPr>
        <vertAlign val="superscript"/>
        <sz val="8"/>
        <color indexed="8"/>
        <rFont val="Arial"/>
        <family val="2"/>
      </rPr>
      <t>(1)</t>
    </r>
    <r>
      <rPr>
        <sz val="8"/>
        <color indexed="8"/>
        <rFont val="Arial"/>
        <family val="2"/>
      </rPr>
      <t>3.5</t>
    </r>
  </si>
  <si>
    <t>Administrateur de bases de données</t>
  </si>
  <si>
    <r>
      <rPr>
        <vertAlign val="superscript"/>
        <sz val="8"/>
        <color indexed="8"/>
        <rFont val="Arial"/>
        <family val="2"/>
      </rPr>
      <t>(1)</t>
    </r>
    <r>
      <rPr>
        <sz val="8"/>
        <color indexed="8"/>
        <rFont val="Arial"/>
        <family val="2"/>
      </rPr>
      <t>4.5</t>
    </r>
  </si>
  <si>
    <t>Développement agile</t>
  </si>
  <si>
    <t>RTE</t>
  </si>
  <si>
    <r>
      <rPr>
        <vertAlign val="superscript"/>
        <sz val="8"/>
        <color rgb="FF000000"/>
        <rFont val="Arial"/>
        <family val="2"/>
      </rPr>
      <t>(2)</t>
    </r>
    <r>
      <rPr>
        <sz val="8"/>
        <color indexed="8"/>
        <rFont val="Arial"/>
        <family val="2"/>
      </rPr>
      <t>Page 8</t>
    </r>
  </si>
  <si>
    <t>Scrum Master</t>
  </si>
  <si>
    <r>
      <rPr>
        <vertAlign val="superscript"/>
        <sz val="8"/>
        <color rgb="FF000000"/>
        <rFont val="Arial"/>
        <family val="2"/>
      </rPr>
      <t>(2)</t>
    </r>
    <r>
      <rPr>
        <sz val="8"/>
        <color indexed="8"/>
        <rFont val="Arial"/>
        <family val="2"/>
      </rPr>
      <t>Page 16</t>
    </r>
  </si>
  <si>
    <t>Architecte de squad</t>
  </si>
  <si>
    <r>
      <rPr>
        <vertAlign val="superscript"/>
        <sz val="8"/>
        <color rgb="FF000000"/>
        <rFont val="Arial"/>
        <family val="2"/>
      </rPr>
      <t>(2)</t>
    </r>
    <r>
      <rPr>
        <sz val="8"/>
        <color indexed="8"/>
        <rFont val="Arial"/>
        <family val="2"/>
      </rPr>
      <t>Page 7</t>
    </r>
  </si>
  <si>
    <t>Business Analyst / Concepteur Fonctionnel</t>
  </si>
  <si>
    <r>
      <rPr>
        <vertAlign val="superscript"/>
        <sz val="8"/>
        <color indexed="8"/>
        <rFont val="Arial"/>
        <family val="2"/>
      </rPr>
      <t>(2)</t>
    </r>
    <r>
      <rPr>
        <sz val="8"/>
        <color indexed="8"/>
        <rFont val="Arial"/>
        <family val="2"/>
      </rPr>
      <t>Page 17</t>
    </r>
  </si>
  <si>
    <t>Analyste Technique / Concepteur Technique</t>
  </si>
  <si>
    <r>
      <rPr>
        <vertAlign val="superscript"/>
        <sz val="8"/>
        <color indexed="8"/>
        <rFont val="Arial"/>
        <family val="2"/>
      </rPr>
      <t>(2)</t>
    </r>
    <r>
      <rPr>
        <sz val="8"/>
        <color indexed="8"/>
        <rFont val="Arial"/>
        <family val="2"/>
      </rPr>
      <t>Page 18</t>
    </r>
  </si>
  <si>
    <t>Développeur</t>
  </si>
  <si>
    <r>
      <t xml:space="preserve">Cf. Concepteur - développeur Ref. </t>
    </r>
    <r>
      <rPr>
        <vertAlign val="superscript"/>
        <sz val="8"/>
        <color theme="1"/>
        <rFont val="Arial"/>
        <family val="2"/>
      </rPr>
      <t>(1)</t>
    </r>
    <r>
      <rPr>
        <sz val="8"/>
        <color theme="1"/>
        <rFont val="Arial"/>
        <family val="2"/>
      </rPr>
      <t>3.2</t>
    </r>
  </si>
  <si>
    <t>UO1.3-ENV</t>
  </si>
  <si>
    <t>Mise à disposition d’un environnement applicatif</t>
  </si>
  <si>
    <t>Environnement pour une architecture de type "Machine virtuelle" (VM)</t>
  </si>
  <si>
    <t>Environnement pour une architecture de type "Conteneur"</t>
  </si>
  <si>
    <t>UO1.3.2-EXPENV</t>
  </si>
  <si>
    <t>Exploitation de l'environnement du titulaire</t>
  </si>
  <si>
    <t>Forfait pour 3 mois</t>
  </si>
  <si>
    <t>Forfait astreinte journalière en jour non ouvré</t>
  </si>
  <si>
    <t>Forfait horaire d’intervention d’astreinte weekend</t>
  </si>
  <si>
    <t>Forfait Unique pour l'ensemble de l'écosystème PPN</t>
  </si>
  <si>
    <t xml:space="preserve">Ecosystème PPN </t>
  </si>
  <si>
    <t>UO1.3.1-EXPENV</t>
  </si>
  <si>
    <t>Ecosystème PPN</t>
  </si>
  <si>
    <t>Province</t>
  </si>
  <si>
    <t>Paris</t>
  </si>
  <si>
    <t>C1.1</t>
  </si>
  <si>
    <t>C1.2</t>
  </si>
  <si>
    <t>C1.3</t>
  </si>
  <si>
    <t>C1.4</t>
  </si>
  <si>
    <t>Base forfaitaire</t>
  </si>
  <si>
    <t xml:space="preserve">Charge MCO Annuelle existante/estimée </t>
  </si>
  <si>
    <t>Charge MCO Annuelle / Connaissance de l'application</t>
  </si>
  <si>
    <t>Cas simulés au DQE</t>
  </si>
  <si>
    <t>CAS 1 : C1 .1 * C2.3</t>
  </si>
  <si>
    <t>CAS 2 : C1.2 * C2.2</t>
  </si>
  <si>
    <t xml:space="preserve">CAS 3 : C1.3 * C2.3 </t>
  </si>
  <si>
    <t>CAS 4 : C1.4 * C2.1</t>
  </si>
  <si>
    <t>Total</t>
  </si>
  <si>
    <t>Réalisation d'une maquette dynamique (Cf CCTP)</t>
  </si>
  <si>
    <t>Prix unitaire (€ TTC)</t>
  </si>
  <si>
    <t>MINISTERE DE LA JUSTICE/SG/DNUM
ANNEXE FINANCIERE A L'ACTE D'ENGAGEMENT</t>
  </si>
  <si>
    <t>BPU - Bordereau des prix unitaires</t>
  </si>
  <si>
    <t xml:space="preserve">DQE - Détail quantitatif estimatif </t>
  </si>
  <si>
    <r>
      <t xml:space="preserve">1)  </t>
    </r>
    <r>
      <rPr>
        <b/>
        <sz val="10"/>
        <rFont val="Marianne"/>
      </rPr>
      <t xml:space="preserve">Bordereau des prix unitaires (BPU) et table des profils : </t>
    </r>
    <r>
      <rPr>
        <sz val="10"/>
        <rFont val="Marianne"/>
      </rPr>
      <t xml:space="preserve">
Le candidat doit renseigner entièrement le BPU et la table des profils. Seules doivent être complétées les cellules de couleur</t>
    </r>
    <r>
      <rPr>
        <u/>
        <sz val="10"/>
        <rFont val="Marianne"/>
      </rPr>
      <t xml:space="preserve"> JAUNE</t>
    </r>
    <r>
      <rPr>
        <sz val="10"/>
        <rFont val="Marianne"/>
      </rPr>
      <t xml:space="preserve">  des </t>
    </r>
    <r>
      <rPr>
        <b/>
        <sz val="10"/>
        <rFont val="Marianne"/>
      </rPr>
      <t>onglets "2 - BPU" et "3 - Table des profils".</t>
    </r>
    <r>
      <rPr>
        <sz val="10"/>
        <rFont val="Marianne"/>
      </rPr>
      <t xml:space="preserve">
Si la prestation est effectuée à titre gratuit, renseignez expressément "0" (ZERO)
Les prix proposés par le candidat doivent tenir compte du niveaux de complexité, des livrables et des délais de réalisation indiqués au CCTP du présent marché. 
2)</t>
    </r>
    <r>
      <rPr>
        <b/>
        <sz val="10"/>
        <rFont val="Marianne"/>
      </rPr>
      <t xml:space="preserve"> Détail quantitatif estimatif (DQE) : 
</t>
    </r>
    <r>
      <rPr>
        <sz val="10"/>
        <rFont val="Marianne"/>
      </rPr>
      <t xml:space="preserve">Le DQE est non contractuel, mais reflète une tendance prévisionnelle, sur 4 ans, des prestations à réaliser.
Il est n'est pas à compléter par les candidats.
</t>
    </r>
    <r>
      <rPr>
        <b/>
        <sz val="10"/>
        <rFont val="Marianne"/>
      </rPr>
      <t xml:space="preserve">
</t>
    </r>
    <r>
      <rPr>
        <sz val="10"/>
        <rFont val="Marianne"/>
      </rPr>
      <t xml:space="preserve">3) </t>
    </r>
    <r>
      <rPr>
        <b/>
        <sz val="10"/>
        <rFont val="Marianne"/>
      </rPr>
      <t>Formalisme :</t>
    </r>
    <r>
      <rPr>
        <sz val="10"/>
        <rFont val="Marianne"/>
      </rPr>
      <t xml:space="preserve">
Le formalisme de ce fichier doit être respecté.  La modification de l'annexe AE 1, autrement dit l'ajout et/ou la suppression de colonne/ligne, n'est pas autorisée, sauf cas contraire spécifié. 
Des formules et calculs automatiques sont prévus pour faciliter le renseignement du document. Toutefois, le candidat doit s'assurer de l'exactitude des montants indiqués.</t>
    </r>
    <r>
      <rPr>
        <i/>
        <sz val="10"/>
        <rFont val="Marianne"/>
      </rPr>
      <t xml:space="preserve"> Il lui appartient de signaler explicitement toute éventuelle erreur matérielle</t>
    </r>
    <r>
      <rPr>
        <sz val="10"/>
        <rFont val="Marianne"/>
      </rPr>
      <t xml:space="preserve">. Il est porté à l’attention du candidat que dans le cas où des erreurs purement matérielles affectant des formules de tableur (par ex : Excel) - en termes de multiplication, d’addition ou de report de données - seraient constatées entre les indications portées sur le bordereau des prix unitaires et le détail quantitatif estimatif, le bordereau des prix unitaires prévaudra et le montant du détail quantitatif estimatif sera rectifié en conséquence par l’Administration. 
L'annexe financière est insérée dans l'offre du candidat au format tableur.
</t>
    </r>
  </si>
  <si>
    <t>Accord-cadre relatif aux services de management applicatif du Système d’Information du Domaine Pénal
Lot 1 : Ecosystème PPN
« 25_DOMAINE PENAL_Lot1 »</t>
  </si>
  <si>
    <r>
      <rPr>
        <b/>
        <sz val="14"/>
        <color theme="1"/>
        <rFont val="Marianne"/>
      </rPr>
      <t xml:space="preserve">Accord-cadre relatif aux services de management applicatif du Système d’Information du Domaine Pénal
Lot 1 : Ecosystème PPN
</t>
    </r>
    <r>
      <rPr>
        <sz val="11"/>
        <color theme="1"/>
        <rFont val="Marianne"/>
      </rPr>
      <t xml:space="preserve">
</t>
    </r>
    <r>
      <rPr>
        <b/>
        <sz val="14"/>
        <color theme="1"/>
        <rFont val="Marianne"/>
      </rPr>
      <t>Bordereau des Prix Unitaires (BPU)</t>
    </r>
  </si>
  <si>
    <t>Accord-cadre relatif aux services de management applicatif du Système d’Information du Domaine Pénal
Lot 1 : Ecosystème PPN
Détail quantitatif estimatif (DQE) - Non contractuel</t>
  </si>
  <si>
    <t>Niveau de complexité</t>
  </si>
  <si>
    <t xml:space="preserve">forfait </t>
  </si>
  <si>
    <t>Forfait "équipe socle SN3 et maintenance corrective"</t>
  </si>
  <si>
    <t xml:space="preserve">Prix unitaire du traitement d'un ticket SN3 ou maintenance corrective </t>
  </si>
  <si>
    <t>Forfait journalier d'intervention par déplacement Province</t>
  </si>
  <si>
    <t>Forfait journalier d'intervention par déplacement IDF</t>
  </si>
  <si>
    <t>Forfait astreinte journalière  en jour ouvré (nuit)</t>
  </si>
  <si>
    <t>Fofait de Base par maquette</t>
  </si>
  <si>
    <t>Forfait par écan d'une maquette - Simple</t>
  </si>
  <si>
    <t>Forfait par écan d'une maquette - Moyen</t>
  </si>
  <si>
    <t>Forfait par écan d'une maquette - Elevé</t>
  </si>
  <si>
    <t>Forfait horaire intervention d’astreinte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</si>
</sst>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_-* #,##0.00\ [$€-40C]_-;\-* #,##0.00\ [$€-40C]_-;_-* &quot;-&quot;??\ [$€-40C]_-;_-@_-"/>
  </numFmts>
  <fonts count="35"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4"/>
      <color theme="7" tint="0.39997558519241921"/>
      <name val="Calibri"/>
      <family val="2"/>
      <scheme val="minor"/>
    </font>
    <font>
      <sz val="11"/>
      <color theme="1"/>
      <name val="Calibri"/>
      <family val="2"/>
      <scheme val="minor"/>
    </font>
    <font>
      <i/>
      <sz val="11"/>
      <color rgb="FF7F7F7F"/>
      <name val="Calibri"/>
      <family val="2"/>
      <scheme val="minor"/>
    </font>
    <font>
      <b/>
      <sz val="12"/>
      <color rgb="FF000000"/>
      <name val="Marianne"/>
      <family val="3"/>
      <charset val="1"/>
    </font>
    <font>
      <b/>
      <sz val="12"/>
      <name val="Marianne"/>
      <family val="3"/>
      <charset val="1"/>
    </font>
    <font>
      <b/>
      <sz val="10"/>
      <color rgb="FF000000"/>
      <name val="Marianne"/>
      <family val="3"/>
      <charset val="1"/>
    </font>
    <font>
      <sz val="10"/>
      <color rgb="FF000000"/>
      <name val="Marianne"/>
      <family val="3"/>
      <charset val="1"/>
    </font>
    <font>
      <sz val="11"/>
      <color theme="1"/>
      <name val="Marianne"/>
    </font>
    <font>
      <b/>
      <sz val="14"/>
      <color theme="1"/>
      <name val="Marianne"/>
    </font>
    <font>
      <b/>
      <sz val="12"/>
      <color theme="7" tint="0.39997558519241921"/>
      <name val="Calibri"/>
      <family val="2"/>
      <scheme val="minor"/>
    </font>
    <font>
      <b/>
      <sz val="14"/>
      <color indexed="8"/>
      <name val="Times New Roman"/>
      <family val="1"/>
    </font>
    <font>
      <b/>
      <sz val="14"/>
      <color theme="0"/>
      <name val="Arial"/>
      <family val="2"/>
    </font>
    <font>
      <sz val="8"/>
      <name val="Arial Black"/>
      <family val="2"/>
    </font>
    <font>
      <sz val="12"/>
      <color theme="1"/>
      <name val="Calibri"/>
      <family val="2"/>
      <scheme val="minor"/>
    </font>
    <font>
      <b/>
      <sz val="20"/>
      <color theme="1"/>
      <name val="Calibri"/>
      <family val="2"/>
      <scheme val="minor"/>
    </font>
    <font>
      <b/>
      <sz val="8"/>
      <color indexed="8"/>
      <name val="Arial"/>
      <family val="2"/>
    </font>
    <font>
      <b/>
      <vertAlign val="superscript"/>
      <sz val="8"/>
      <color indexed="8"/>
      <name val="Arial"/>
      <family val="2"/>
    </font>
    <font>
      <sz val="8"/>
      <color indexed="8"/>
      <name val="Arial"/>
      <family val="2"/>
    </font>
    <font>
      <vertAlign val="superscript"/>
      <sz val="8"/>
      <color indexed="8"/>
      <name val="Arial"/>
      <family val="2"/>
    </font>
    <font>
      <sz val="8"/>
      <color theme="1"/>
      <name val="Arial"/>
      <family val="2"/>
    </font>
    <font>
      <vertAlign val="superscript"/>
      <sz val="8"/>
      <color theme="1"/>
      <name val="Arial"/>
      <family val="2"/>
    </font>
    <font>
      <sz val="11"/>
      <color indexed="8"/>
      <name val="Times New Roman"/>
      <family val="1"/>
    </font>
    <font>
      <vertAlign val="superscript"/>
      <sz val="8"/>
      <color rgb="FF000000"/>
      <name val="Arial"/>
      <family val="2"/>
    </font>
    <font>
      <sz val="8"/>
      <name val="Calibri"/>
      <family val="2"/>
      <scheme val="minor"/>
    </font>
    <font>
      <b/>
      <sz val="9"/>
      <name val="Calibri"/>
      <family val="2"/>
      <scheme val="minor"/>
    </font>
    <font>
      <sz val="10"/>
      <name val="Marianne"/>
    </font>
    <font>
      <b/>
      <sz val="10"/>
      <name val="Marianne"/>
    </font>
    <font>
      <u/>
      <sz val="10"/>
      <name val="Marianne"/>
    </font>
    <font>
      <i/>
      <sz val="10"/>
      <name val="Marianne"/>
    </font>
    <font>
      <b/>
      <sz val="11"/>
      <color theme="1"/>
      <name val="Marianne"/>
    </font>
    <font>
      <b/>
      <sz val="14"/>
      <name val="Calibri"/>
      <family val="2"/>
      <scheme val="minor"/>
    </font>
  </fonts>
  <fills count="15">
    <fill>
      <patternFill patternType="none"/>
    </fill>
    <fill>
      <patternFill patternType="gray125"/>
    </fill>
    <fill>
      <patternFill patternType="solid">
        <fgColor theme="4" tint="0.39997558519241921"/>
        <bgColor indexed="64"/>
      </patternFill>
    </fill>
    <fill>
      <patternFill patternType="solid">
        <fgColor theme="4"/>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D0CECE"/>
        <bgColor indexed="64"/>
      </patternFill>
    </fill>
    <fill>
      <patternFill patternType="solid">
        <fgColor rgb="FFD9E1F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s>
  <borders count="136">
    <border>
      <left/>
      <right/>
      <top/>
      <bottom/>
      <diagonal/>
    </border>
    <border>
      <left style="thick">
        <color theme="9" tint="-0.24994659260841701"/>
      </left>
      <right/>
      <top style="thick">
        <color theme="9" tint="-0.24994659260841701"/>
      </top>
      <bottom style="thick">
        <color theme="9" tint="-0.24994659260841701"/>
      </bottom>
      <diagonal/>
    </border>
    <border>
      <left/>
      <right/>
      <top style="thick">
        <color theme="9" tint="-0.24994659260841701"/>
      </top>
      <bottom style="thick">
        <color theme="9" tint="-0.24994659260841701"/>
      </bottom>
      <diagonal/>
    </border>
    <border>
      <left/>
      <right style="thick">
        <color theme="9" tint="-0.24994659260841701"/>
      </right>
      <top style="thick">
        <color theme="9" tint="-0.24994659260841701"/>
      </top>
      <bottom style="thick">
        <color theme="9" tint="-0.24994659260841701"/>
      </bottom>
      <diagonal/>
    </border>
    <border>
      <left style="thick">
        <color theme="9" tint="-0.24994659260841701"/>
      </left>
      <right style="thin">
        <color theme="9" tint="-0.24994659260841701"/>
      </right>
      <top style="thick">
        <color theme="9" tint="-0.24994659260841701"/>
      </top>
      <bottom/>
      <diagonal/>
    </border>
    <border>
      <left style="thin">
        <color theme="9" tint="-0.24994659260841701"/>
      </left>
      <right style="thin">
        <color theme="9" tint="-0.24994659260841701"/>
      </right>
      <top style="thick">
        <color theme="9" tint="-0.24994659260841701"/>
      </top>
      <bottom/>
      <diagonal/>
    </border>
    <border>
      <left style="thin">
        <color theme="9" tint="-0.24994659260841701"/>
      </left>
      <right style="thick">
        <color theme="9" tint="-0.24994659260841701"/>
      </right>
      <top style="thick">
        <color theme="9" tint="-0.24994659260841701"/>
      </top>
      <bottom/>
      <diagonal/>
    </border>
    <border>
      <left style="thick">
        <color theme="9" tint="-0.24994659260841701"/>
      </left>
      <right style="thin">
        <color theme="9" tint="-0.24994659260841701"/>
      </right>
      <top/>
      <bottom/>
      <diagonal/>
    </border>
    <border>
      <left style="thin">
        <color theme="9" tint="-0.24994659260841701"/>
      </left>
      <right style="thin">
        <color theme="9" tint="-0.24994659260841701"/>
      </right>
      <top/>
      <bottom/>
      <diagonal/>
    </border>
    <border>
      <left style="thin">
        <color theme="9" tint="-0.24994659260841701"/>
      </left>
      <right style="thick">
        <color theme="9" tint="-0.24994659260841701"/>
      </right>
      <top/>
      <bottom/>
      <diagonal/>
    </border>
    <border>
      <left style="thick">
        <color theme="9" tint="-0.24994659260841701"/>
      </left>
      <right style="thin">
        <color theme="9" tint="-0.24994659260841701"/>
      </right>
      <top/>
      <bottom style="thick">
        <color theme="9" tint="-0.24994659260841701"/>
      </bottom>
      <diagonal/>
    </border>
    <border>
      <left style="thin">
        <color theme="9" tint="-0.24994659260841701"/>
      </left>
      <right style="thin">
        <color theme="9" tint="-0.24994659260841701"/>
      </right>
      <top/>
      <bottom style="thick">
        <color theme="9" tint="-0.24994659260841701"/>
      </bottom>
      <diagonal/>
    </border>
    <border>
      <left style="thin">
        <color theme="9" tint="-0.24994659260841701"/>
      </left>
      <right style="thick">
        <color theme="9" tint="-0.24994659260841701"/>
      </right>
      <top/>
      <bottom style="thick">
        <color theme="9" tint="-0.24994659260841701"/>
      </bottom>
      <diagonal/>
    </border>
    <border>
      <left style="thin">
        <color theme="9" tint="-0.24994659260841701"/>
      </left>
      <right style="thick">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top style="thick">
        <color theme="9" tint="-0.24994659260841701"/>
      </top>
      <bottom/>
      <diagonal/>
    </border>
    <border>
      <left/>
      <right/>
      <top/>
      <bottom style="thick">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ck">
        <color theme="9" tint="-0.24994659260841701"/>
      </right>
      <top style="thick">
        <color theme="9" tint="-0.24994659260841701"/>
      </top>
      <bottom style="thick">
        <color theme="9" tint="-0.249977111117893"/>
      </bottom>
      <diagonal/>
    </border>
    <border>
      <left style="thin">
        <color theme="9" tint="-0.24994659260841701"/>
      </left>
      <right style="thin">
        <color theme="9" tint="-0.24994659260841701"/>
      </right>
      <top style="thick">
        <color theme="9" tint="-0.24994659260841701"/>
      </top>
      <bottom style="thick">
        <color theme="9" tint="-0.249977111117893"/>
      </bottom>
      <diagonal/>
    </border>
    <border>
      <left style="thin">
        <color theme="9" tint="-0.24994659260841701"/>
      </left>
      <right style="thick">
        <color theme="9" tint="-0.249977111117893"/>
      </right>
      <top style="thick">
        <color theme="9" tint="-0.24994659260841701"/>
      </top>
      <bottom/>
      <diagonal/>
    </border>
    <border>
      <left style="thin">
        <color theme="9" tint="-0.24994659260841701"/>
      </left>
      <right style="thick">
        <color theme="9" tint="-0.249977111117893"/>
      </right>
      <top style="thin">
        <color theme="9" tint="-0.24994659260841701"/>
      </top>
      <bottom style="thin">
        <color theme="9" tint="-0.24994659260841701"/>
      </bottom>
      <diagonal/>
    </border>
    <border>
      <left style="thin">
        <color theme="9" tint="-0.24994659260841701"/>
      </left>
      <right style="thick">
        <color theme="9" tint="-0.249977111117893"/>
      </right>
      <top/>
      <bottom style="thick">
        <color theme="9" tint="-0.24994659260841701"/>
      </bottom>
      <diagonal/>
    </border>
    <border>
      <left style="thick">
        <color theme="9" tint="-0.24994659260841701"/>
      </left>
      <right style="thin">
        <color theme="9" tint="-0.24994659260841701"/>
      </right>
      <top style="thick">
        <color theme="9" tint="-0.24994659260841701"/>
      </top>
      <bottom style="thick">
        <color theme="9" tint="-0.249977111117893"/>
      </bottom>
      <diagonal/>
    </border>
    <border>
      <left style="thin">
        <color theme="9" tint="-0.24994659260841701"/>
      </left>
      <right style="thick">
        <color theme="9" tint="-0.249977111117893"/>
      </right>
      <top style="thick">
        <color theme="9" tint="-0.24994659260841701"/>
      </top>
      <bottom style="thick">
        <color theme="9" tint="-0.249977111117893"/>
      </bottom>
      <diagonal/>
    </border>
    <border>
      <left style="thin">
        <color theme="9" tint="-0.24994659260841701"/>
      </left>
      <right style="thin">
        <color theme="9" tint="-0.24994659260841701"/>
      </right>
      <top/>
      <bottom style="thick">
        <color theme="9" tint="-0.249977111117893"/>
      </bottom>
      <diagonal/>
    </border>
    <border>
      <left style="thick">
        <color theme="9" tint="-0.24994659260841701"/>
      </left>
      <right style="thin">
        <color theme="9" tint="-0.24994659260841701"/>
      </right>
      <top/>
      <bottom style="thick">
        <color theme="9" tint="-0.249977111117893"/>
      </bottom>
      <diagonal/>
    </border>
    <border>
      <left style="thin">
        <color theme="9" tint="-0.24994659260841701"/>
      </left>
      <right style="thin">
        <color theme="9" tint="-0.24994659260841701"/>
      </right>
      <top style="thin">
        <color theme="9" tint="-0.24994659260841701"/>
      </top>
      <bottom style="thick">
        <color theme="9" tint="-0.249977111117893"/>
      </bottom>
      <diagonal/>
    </border>
    <border>
      <left style="thin">
        <color theme="9" tint="-0.24994659260841701"/>
      </left>
      <right style="thick">
        <color theme="9" tint="-0.24994659260841701"/>
      </right>
      <top style="thin">
        <color theme="9" tint="-0.24994659260841701"/>
      </top>
      <bottom style="thick">
        <color theme="9" tint="-0.249977111117893"/>
      </bottom>
      <diagonal/>
    </border>
    <border>
      <left style="thin">
        <color theme="9" tint="-0.24994659260841701"/>
      </left>
      <right/>
      <top/>
      <bottom style="thick">
        <color theme="9" tint="-0.24994659260841701"/>
      </bottom>
      <diagonal/>
    </border>
    <border>
      <left style="thin">
        <color theme="9" tint="-0.24994659260841701"/>
      </left>
      <right/>
      <top style="thick">
        <color theme="9" tint="-0.24994659260841701"/>
      </top>
      <bottom style="thick">
        <color theme="9" tint="-0.249977111117893"/>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theme="9" tint="-0.249977111117893"/>
      </left>
      <right/>
      <top style="thick">
        <color theme="9" tint="-0.249977111117893"/>
      </top>
      <bottom style="thick">
        <color theme="9" tint="-0.249977111117893"/>
      </bottom>
      <diagonal/>
    </border>
    <border>
      <left/>
      <right/>
      <top style="thick">
        <color theme="9" tint="-0.249977111117893"/>
      </top>
      <bottom style="thick">
        <color theme="9" tint="-0.249977111117893"/>
      </bottom>
      <diagonal/>
    </border>
    <border>
      <left/>
      <right style="thick">
        <color theme="9" tint="-0.249977111117893"/>
      </right>
      <top style="thick">
        <color theme="9" tint="-0.249977111117893"/>
      </top>
      <bottom style="thick">
        <color theme="9" tint="-0.249977111117893"/>
      </bottom>
      <diagonal/>
    </border>
    <border>
      <left/>
      <right style="thin">
        <color theme="9" tint="-0.24994659260841701"/>
      </right>
      <top/>
      <bottom/>
      <diagonal/>
    </border>
    <border>
      <left/>
      <right style="thin">
        <color theme="9" tint="-0.24994659260841701"/>
      </right>
      <top style="thick">
        <color theme="9" tint="-0.24994659260841701"/>
      </top>
      <bottom/>
      <diagonal/>
    </border>
    <border>
      <left/>
      <right style="thin">
        <color theme="9" tint="-0.24994659260841701"/>
      </right>
      <top/>
      <bottom style="thick">
        <color theme="9" tint="-0.24994659260841701"/>
      </bottom>
      <diagonal/>
    </border>
    <border>
      <left/>
      <right style="thin">
        <color theme="9" tint="-0.24994659260841701"/>
      </right>
      <top/>
      <bottom style="thick">
        <color theme="9" tint="-0.249977111117893"/>
      </bottom>
      <diagonal/>
    </border>
    <border>
      <left style="thick">
        <color theme="9" tint="-0.249977111117893"/>
      </left>
      <right style="thick">
        <color theme="9" tint="-0.249977111117893"/>
      </right>
      <top style="thick">
        <color theme="9" tint="-0.249977111117893"/>
      </top>
      <bottom style="thick">
        <color theme="9" tint="-0.249977111117893"/>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thin">
        <color theme="9" tint="-0.24994659260841701"/>
      </left>
      <right/>
      <top/>
      <bottom/>
      <diagonal/>
    </border>
    <border>
      <left/>
      <right style="thin">
        <color theme="9" tint="-0.24994659260841701"/>
      </right>
      <top style="thin">
        <color theme="9" tint="-0.24994659260841701"/>
      </top>
      <bottom style="thin">
        <color theme="9" tint="-0.24994659260841701"/>
      </bottom>
      <diagonal/>
    </border>
    <border>
      <left style="thick">
        <color theme="9" tint="-0.24994659260841701"/>
      </left>
      <right/>
      <top/>
      <bottom style="thick">
        <color theme="9" tint="-0.24994659260841701"/>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thin">
        <color theme="9" tint="-0.24994659260841701"/>
      </left>
      <right style="medium">
        <color theme="9" tint="-0.249977111117893"/>
      </right>
      <top style="thick">
        <color theme="9" tint="-0.24994659260841701"/>
      </top>
      <bottom/>
      <diagonal/>
    </border>
    <border>
      <left style="thin">
        <color theme="9" tint="-0.24994659260841701"/>
      </left>
      <right style="medium">
        <color theme="9" tint="-0.249977111117893"/>
      </right>
      <top style="thin">
        <color theme="9" tint="-0.24994659260841701"/>
      </top>
      <bottom style="thin">
        <color theme="9" tint="-0.24994659260841701"/>
      </bottom>
      <diagonal/>
    </border>
    <border>
      <left style="thin">
        <color theme="9" tint="-0.24994659260841701"/>
      </left>
      <right style="medium">
        <color theme="9" tint="-0.249977111117893"/>
      </right>
      <top/>
      <bottom style="thick">
        <color theme="9" tint="-0.24994659260841701"/>
      </bottom>
      <diagonal/>
    </border>
    <border>
      <left/>
      <right/>
      <top/>
      <bottom style="thick">
        <color theme="9" tint="-0.249977111117893"/>
      </bottom>
      <diagonal/>
    </border>
    <border>
      <left/>
      <right/>
      <top style="thick">
        <color theme="9" tint="-0.24994659260841701"/>
      </top>
      <bottom style="medium">
        <color theme="9" tint="-0.249977111117893"/>
      </bottom>
      <diagonal/>
    </border>
    <border>
      <left/>
      <right style="thin">
        <color theme="9" tint="-0.24994659260841701"/>
      </right>
      <top style="thick">
        <color theme="9" tint="-0.24994659260841701"/>
      </top>
      <bottom style="medium">
        <color theme="9" tint="-0.249977111117893"/>
      </bottom>
      <diagonal/>
    </border>
    <border>
      <left/>
      <right/>
      <top style="thick">
        <color theme="9" tint="-0.24994659260841701"/>
      </top>
      <bottom/>
      <diagonal/>
    </border>
    <border>
      <left style="thin">
        <color theme="9" tint="-0.24994659260841701"/>
      </left>
      <right style="medium">
        <color theme="9" tint="-0.249977111117893"/>
      </right>
      <top/>
      <bottom style="thick">
        <color theme="9" tint="-0.249977111117893"/>
      </bottom>
      <diagonal/>
    </border>
    <border>
      <left/>
      <right/>
      <top style="thick">
        <color theme="9" tint="-0.24994659260841701"/>
      </top>
      <bottom style="thick">
        <color theme="9" tint="-0.249977111117893"/>
      </bottom>
      <diagonal/>
    </border>
    <border>
      <left/>
      <right style="medium">
        <color theme="9" tint="-0.249977111117893"/>
      </right>
      <top/>
      <bottom style="thick">
        <color theme="9" tint="-0.24994659260841701"/>
      </bottom>
      <diagonal/>
    </border>
    <border>
      <left style="thick">
        <color theme="9" tint="-0.249977111117893"/>
      </left>
      <right style="thin">
        <color theme="9" tint="-0.249977111117893"/>
      </right>
      <top style="thick">
        <color theme="9" tint="-0.249977111117893"/>
      </top>
      <bottom style="thick">
        <color theme="9" tint="-0.249977111117893"/>
      </bottom>
      <diagonal/>
    </border>
    <border>
      <left/>
      <right style="thin">
        <color theme="9" tint="-0.24994659260841701"/>
      </right>
      <top/>
      <bottom style="thin">
        <color theme="9" tint="-0.24994659260841701"/>
      </bottom>
      <diagonal/>
    </border>
    <border>
      <left style="thin">
        <color theme="9" tint="-0.24994659260841701"/>
      </left>
      <right/>
      <top/>
      <bottom style="thick">
        <color theme="9" tint="-0.249977111117893"/>
      </bottom>
      <diagonal/>
    </border>
    <border>
      <left style="thin">
        <color theme="9" tint="-0.24994659260841701"/>
      </left>
      <right/>
      <top style="thick">
        <color theme="9" tint="-0.249977111117893"/>
      </top>
      <bottom/>
      <diagonal/>
    </border>
    <border>
      <left/>
      <right/>
      <top style="thick">
        <color theme="9" tint="-0.249977111117893"/>
      </top>
      <bottom/>
      <diagonal/>
    </border>
    <border>
      <left/>
      <right style="thin">
        <color theme="9" tint="-0.24994659260841701"/>
      </right>
      <top style="thick">
        <color theme="9" tint="-0.249977111117893"/>
      </top>
      <bottom/>
      <diagonal/>
    </border>
    <border>
      <left/>
      <right style="thin">
        <color theme="9" tint="-0.249977111117893"/>
      </right>
      <top style="thick">
        <color theme="9" tint="-0.249977111117893"/>
      </top>
      <bottom/>
      <diagonal/>
    </border>
    <border>
      <left/>
      <right style="thin">
        <color theme="9" tint="-0.249977111117893"/>
      </right>
      <top/>
      <bottom/>
      <diagonal/>
    </border>
    <border>
      <left/>
      <right style="thin">
        <color theme="9" tint="-0.249977111117893"/>
      </right>
      <top/>
      <bottom style="medium">
        <color theme="9" tint="-0.249977111117893"/>
      </bottom>
      <diagonal/>
    </border>
    <border>
      <left style="thin">
        <color theme="9" tint="-0.249977111117893"/>
      </left>
      <right style="thin">
        <color theme="9" tint="-0.24994659260841701"/>
      </right>
      <top style="thin">
        <color theme="9" tint="-0.24994659260841701"/>
      </top>
      <bottom style="thick">
        <color theme="9" tint="-0.249977111117893"/>
      </bottom>
      <diagonal/>
    </border>
    <border>
      <left style="thick">
        <color theme="9" tint="-0.24994659260841701"/>
      </left>
      <right style="thin">
        <color theme="9" tint="-0.249977111117893"/>
      </right>
      <top style="thick">
        <color theme="9" tint="-0.24994659260841701"/>
      </top>
      <bottom style="thick">
        <color theme="9" tint="-0.24994659260841701"/>
      </bottom>
      <diagonal/>
    </border>
    <border>
      <left style="thick">
        <color theme="9" tint="-0.24994659260841701"/>
      </left>
      <right style="thin">
        <color theme="9" tint="-0.249977111117893"/>
      </right>
      <top style="thick">
        <color theme="9" tint="-0.24994659260841701"/>
      </top>
      <bottom/>
      <diagonal/>
    </border>
    <border>
      <left style="thick">
        <color theme="9" tint="-0.24994659260841701"/>
      </left>
      <right style="thin">
        <color theme="9" tint="-0.249977111117893"/>
      </right>
      <top/>
      <bottom/>
      <diagonal/>
    </border>
    <border>
      <left style="thick">
        <color theme="9" tint="-0.24994659260841701"/>
      </left>
      <right style="thin">
        <color theme="9" tint="-0.249977111117893"/>
      </right>
      <top/>
      <bottom style="thick">
        <color theme="9" tint="-0.24994659260841701"/>
      </bottom>
      <diagonal/>
    </border>
    <border>
      <left style="thin">
        <color theme="9" tint="-0.24994659260841701"/>
      </left>
      <right style="thin">
        <color theme="9" tint="-0.24994659260841701"/>
      </right>
      <top style="thick">
        <color theme="9" tint="-0.249977111117893"/>
      </top>
      <bottom/>
      <diagonal/>
    </border>
    <border>
      <left style="thin">
        <color theme="9" tint="-0.24994659260841701"/>
      </left>
      <right/>
      <top style="thick">
        <color theme="9" tint="-0.249977111117893"/>
      </top>
      <bottom style="thick">
        <color theme="9" tint="-0.249977111117893"/>
      </bottom>
      <diagonal/>
    </border>
    <border>
      <left/>
      <right style="thin">
        <color theme="9" tint="-0.24994659260841701"/>
      </right>
      <top style="thick">
        <color theme="9" tint="-0.249977111117893"/>
      </top>
      <bottom style="thick">
        <color theme="9" tint="-0.249977111117893"/>
      </bottom>
      <diagonal/>
    </border>
    <border>
      <left style="thin">
        <color theme="9" tint="-0.24994659260841701"/>
      </left>
      <right/>
      <top style="thin">
        <color theme="9" tint="-0.24994659260841701"/>
      </top>
      <bottom style="thin">
        <color theme="9" tint="-0.24994659260841701"/>
      </bottom>
      <diagonal/>
    </border>
    <border>
      <left style="thin">
        <color theme="9" tint="-0.24994659260841701"/>
      </left>
      <right/>
      <top style="thin">
        <color theme="9" tint="-0.24994659260841701"/>
      </top>
      <bottom style="thick">
        <color theme="9" tint="-0.249977111117893"/>
      </bottom>
      <diagonal/>
    </border>
    <border>
      <left style="thin">
        <color theme="9" tint="-0.249977111117893"/>
      </left>
      <right style="thick">
        <color theme="9" tint="-0.24994659260841701"/>
      </right>
      <top style="thick">
        <color theme="9" tint="-0.24994659260841701"/>
      </top>
      <bottom style="thick">
        <color theme="9" tint="-0.24994659260841701"/>
      </bottom>
      <diagonal/>
    </border>
    <border>
      <left style="thin">
        <color theme="9" tint="-0.249977111117893"/>
      </left>
      <right/>
      <top style="thick">
        <color theme="9" tint="-0.24994659260841701"/>
      </top>
      <bottom style="thick">
        <color theme="9" tint="-0.24994659260841701"/>
      </bottom>
      <diagonal/>
    </border>
    <border>
      <left style="thin">
        <color theme="9" tint="-0.24994659260841701"/>
      </left>
      <right/>
      <top style="thick">
        <color theme="9" tint="-0.24994659260841701"/>
      </top>
      <bottom style="thick">
        <color theme="9" tint="-0.24994659260841701"/>
      </bottom>
      <diagonal/>
    </border>
    <border>
      <left/>
      <right style="thin">
        <color theme="9" tint="-0.24994659260841701"/>
      </right>
      <top style="thick">
        <color theme="9" tint="-0.24994659260841701"/>
      </top>
      <bottom style="thick">
        <color theme="9" tint="-0.24994659260841701"/>
      </bottom>
      <diagonal/>
    </border>
    <border>
      <left style="thin">
        <color theme="9" tint="-0.24994659260841701"/>
      </left>
      <right style="thin">
        <color theme="9" tint="-0.24994659260841701"/>
      </right>
      <top style="thick">
        <color theme="9" tint="-0.249977111117893"/>
      </top>
      <bottom style="thin">
        <color theme="9" tint="-0.24994659260841701"/>
      </bottom>
      <diagonal/>
    </border>
    <border>
      <left style="thin">
        <color theme="9" tint="-0.24994659260841701"/>
      </left>
      <right style="thick">
        <color theme="9" tint="-0.24994659260841701"/>
      </right>
      <top/>
      <bottom style="thin">
        <color theme="9" tint="-0.24994659260841701"/>
      </bottom>
      <diagonal/>
    </border>
    <border>
      <left style="thin">
        <color theme="9" tint="-0.24994659260841701"/>
      </left>
      <right style="thick">
        <color theme="9" tint="-0.24994659260841701"/>
      </right>
      <top style="thick">
        <color theme="9" tint="-0.249977111117893"/>
      </top>
      <bottom style="thin">
        <color theme="9" tint="-0.24994659260841701"/>
      </bottom>
      <diagonal/>
    </border>
    <border>
      <left style="thick">
        <color theme="9" tint="-0.24994659260841701"/>
      </left>
      <right/>
      <top style="thick">
        <color theme="9" tint="-0.24994659260841701"/>
      </top>
      <bottom/>
      <diagonal/>
    </border>
    <border>
      <left style="thick">
        <color theme="9" tint="-0.24994659260841701"/>
      </left>
      <right/>
      <top/>
      <bottom/>
      <diagonal/>
    </border>
    <border>
      <left/>
      <right/>
      <top style="thin">
        <color indexed="64"/>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top style="medium">
        <color rgb="FFFF0000"/>
      </top>
      <bottom style="thin">
        <color indexed="64"/>
      </bottom>
      <diagonal/>
    </border>
    <border>
      <left/>
      <right/>
      <top style="medium">
        <color rgb="FFFF0000"/>
      </top>
      <bottom style="thin">
        <color indexed="64"/>
      </bottom>
      <diagonal/>
    </border>
    <border>
      <left style="thin">
        <color theme="9" tint="-0.24994659260841701"/>
      </left>
      <right style="thin">
        <color theme="9" tint="-0.24994659260841701"/>
      </right>
      <top/>
      <bottom style="thin">
        <color theme="9" tint="-0.249977111117893"/>
      </bottom>
      <diagonal/>
    </border>
    <border>
      <left/>
      <right/>
      <top style="thin">
        <color theme="9" tint="-0.24994659260841701"/>
      </top>
      <bottom style="thin">
        <color theme="9" tint="-0.24994659260841701"/>
      </bottom>
      <diagonal/>
    </border>
    <border>
      <left style="thin">
        <color theme="9" tint="-0.24994659260841701"/>
      </left>
      <right style="thin">
        <color theme="9" tint="-0.24994659260841701"/>
      </right>
      <top style="thick">
        <color theme="9" tint="-0.249977111117893"/>
      </top>
      <bottom style="thick">
        <color theme="9" tint="-0.249977111117893"/>
      </bottom>
      <diagonal/>
    </border>
    <border>
      <left style="thin">
        <color theme="9" tint="-0.24994659260841701"/>
      </left>
      <right style="thick">
        <color theme="9" tint="-0.249977111117893"/>
      </right>
      <top style="thick">
        <color theme="9" tint="-0.249977111117893"/>
      </top>
      <bottom style="thick">
        <color theme="9" tint="-0.249977111117893"/>
      </bottom>
      <diagonal/>
    </border>
    <border>
      <left style="thin">
        <color theme="9" tint="-0.249977111117893"/>
      </left>
      <right style="thin">
        <color theme="9" tint="-0.24994659260841701"/>
      </right>
      <top style="thick">
        <color theme="9" tint="-0.249977111117893"/>
      </top>
      <bottom style="thick">
        <color theme="9" tint="-0.249977111117893"/>
      </bottom>
      <diagonal/>
    </border>
    <border>
      <left style="thin">
        <color theme="9" tint="-0.24994659260841701"/>
      </left>
      <right style="thick">
        <color theme="9" tint="-0.24994659260841701"/>
      </right>
      <top style="thick">
        <color theme="9" tint="-0.249977111117893"/>
      </top>
      <bottom style="thick">
        <color theme="9" tint="-0.249977111117893"/>
      </bottom>
      <diagonal/>
    </border>
    <border>
      <left style="thick">
        <color theme="9" tint="-0.24994659260841701"/>
      </left>
      <right/>
      <top style="thick">
        <color theme="9" tint="-0.249977111117893"/>
      </top>
      <bottom style="thick">
        <color theme="9" tint="-0.249977111117893"/>
      </bottom>
      <diagonal/>
    </border>
    <border>
      <left style="thick">
        <color theme="9" tint="-0.24994659260841701"/>
      </left>
      <right/>
      <top style="thick">
        <color theme="9" tint="-0.24994659260841701"/>
      </top>
      <bottom style="thick">
        <color theme="9" tint="-0.249977111117893"/>
      </bottom>
      <diagonal/>
    </border>
    <border>
      <left style="thin">
        <color theme="9" tint="-0.24994659260841701"/>
      </left>
      <right/>
      <top/>
      <bottom style="thin">
        <color theme="9" tint="-0.24994659260841701"/>
      </bottom>
      <diagonal/>
    </border>
    <border>
      <left/>
      <right/>
      <top/>
      <bottom style="thin">
        <color theme="9" tint="-0.24994659260841701"/>
      </bottom>
      <diagonal/>
    </border>
    <border>
      <left style="thin">
        <color theme="9" tint="-0.24994659260841701"/>
      </left>
      <right style="thick">
        <color theme="9" tint="-0.24994659260841701"/>
      </right>
      <top/>
      <bottom style="thick">
        <color theme="9" tint="-0.249977111117893"/>
      </bottom>
      <diagonal/>
    </border>
    <border>
      <left/>
      <right style="thin">
        <color theme="9" tint="-0.24994659260841701"/>
      </right>
      <top/>
      <bottom style="thin">
        <color theme="9" tint="-0.249977111117893"/>
      </bottom>
      <diagonal/>
    </border>
    <border>
      <left style="thin">
        <color theme="9" tint="-0.24994659260841701"/>
      </left>
      <right style="thick">
        <color theme="9" tint="-0.24994659260841701"/>
      </right>
      <top style="thick">
        <color theme="9" tint="-0.249977111117893"/>
      </top>
      <bottom style="thin">
        <color theme="9" tint="-0.249977111117893"/>
      </bottom>
      <diagonal/>
    </border>
    <border>
      <left style="thin">
        <color theme="9" tint="-0.24994659260841701"/>
      </left>
      <right style="thin">
        <color theme="9" tint="-0.24994659260841701"/>
      </right>
      <top style="thin">
        <color theme="9" tint="-0.249977111117893"/>
      </top>
      <bottom/>
      <diagonal/>
    </border>
    <border>
      <left style="thin">
        <color theme="9" tint="-0.24994659260841701"/>
      </left>
      <right style="thick">
        <color theme="9" tint="-0.24994659260841701"/>
      </right>
      <top/>
      <bottom style="thin">
        <color theme="9" tint="-0.249977111117893"/>
      </bottom>
      <diagonal/>
    </border>
    <border>
      <left style="thin">
        <color theme="9" tint="-0.24994659260841701"/>
      </left>
      <right style="thick">
        <color theme="9" tint="-0.24994659260841701"/>
      </right>
      <top style="thick">
        <color theme="9" tint="-0.24994659260841701"/>
      </top>
      <bottom style="thin">
        <color theme="9" tint="-0.249977111117893"/>
      </bottom>
      <diagonal/>
    </border>
    <border>
      <left style="thin">
        <color theme="9" tint="-0.24994659260841701"/>
      </left>
      <right/>
      <top style="thick">
        <color theme="9" tint="-0.24994659260841701"/>
      </top>
      <bottom style="thin">
        <color theme="9" tint="-0.249977111117893"/>
      </bottom>
      <diagonal/>
    </border>
    <border>
      <left style="thin">
        <color theme="9" tint="-0.24994659260841701"/>
      </left>
      <right style="thin">
        <color theme="9" tint="-0.24994659260841701"/>
      </right>
      <top style="thin">
        <color theme="9" tint="-0.249977111117893"/>
      </top>
      <bottom style="thick">
        <color theme="9" tint="-0.249977111117893"/>
      </bottom>
      <diagonal/>
    </border>
    <border>
      <left/>
      <right style="thin">
        <color auto="1"/>
      </right>
      <top style="medium">
        <color rgb="FFFF0000"/>
      </top>
      <bottom style="thin">
        <color indexed="64"/>
      </bottom>
      <diagonal/>
    </border>
    <border>
      <left/>
      <right style="thin">
        <color theme="9" tint="-0.24994659260841701"/>
      </right>
      <top style="thick">
        <color theme="9" tint="-0.249977111117893"/>
      </top>
      <bottom style="thin">
        <color theme="9" tint="-0.24994659260841701"/>
      </bottom>
      <diagonal/>
    </border>
    <border>
      <left/>
      <right/>
      <top style="thick">
        <color theme="9" tint="-0.249977111117893"/>
      </top>
      <bottom style="thin">
        <color theme="9" tint="-0.24994659260841701"/>
      </bottom>
      <diagonal/>
    </border>
    <border>
      <left style="thin">
        <color theme="9" tint="-0.249977111117893"/>
      </left>
      <right/>
      <top style="thick">
        <color theme="9" tint="-0.249977111117893"/>
      </top>
      <bottom style="thin">
        <color theme="9" tint="-0.24994659260841701"/>
      </bottom>
      <diagonal/>
    </border>
    <border>
      <left style="thin">
        <color theme="9" tint="-0.24994659260841701"/>
      </left>
      <right/>
      <top style="thin">
        <color theme="9" tint="-0.24994659260841701"/>
      </top>
      <bottom style="thin">
        <color theme="9" tint="-0.249977111117893"/>
      </bottom>
      <diagonal/>
    </border>
    <border>
      <left/>
      <right style="thick">
        <color theme="9" tint="-0.24994659260841701"/>
      </right>
      <top style="thin">
        <color theme="9" tint="-0.24994659260841701"/>
      </top>
      <bottom style="thin">
        <color theme="9" tint="-0.249977111117893"/>
      </bottom>
      <diagonal/>
    </border>
    <border>
      <left style="thin">
        <color theme="9" tint="-0.249977111117893"/>
      </left>
      <right style="thin">
        <color theme="9" tint="-0.24994659260841701"/>
      </right>
      <top style="thick">
        <color theme="9" tint="-0.24994659260841701"/>
      </top>
      <bottom style="thick">
        <color theme="9" tint="-0.249977111117893"/>
      </bottom>
      <diagonal/>
    </border>
    <border>
      <left style="thin">
        <color theme="9" tint="-0.24994659260841701"/>
      </left>
      <right style="thin">
        <color theme="9" tint="-0.249977111117893"/>
      </right>
      <top style="thick">
        <color theme="9" tint="-0.249977111117893"/>
      </top>
      <bottom style="thick">
        <color theme="9" tint="-0.249977111117893"/>
      </bottom>
      <diagonal/>
    </border>
    <border>
      <left style="thin">
        <color theme="9" tint="-0.24994659260841701"/>
      </left>
      <right style="thick">
        <color theme="9" tint="-0.24994659260841701"/>
      </right>
      <top style="thin">
        <color theme="9" tint="-0.249977111117893"/>
      </top>
      <bottom style="thick">
        <color theme="9" tint="-0.249977111117893"/>
      </bottom>
      <diagonal/>
    </border>
    <border>
      <left/>
      <right/>
      <top style="thin">
        <color theme="9" tint="-0.24994659260841701"/>
      </top>
      <bottom style="thin">
        <color theme="9" tint="-0.249977111117893"/>
      </bottom>
      <diagonal/>
    </border>
    <border>
      <left style="thin">
        <color theme="9" tint="-0.24994659260841701"/>
      </left>
      <right style="thin">
        <color theme="9" tint="-0.24994659260841701"/>
      </right>
      <top style="thin">
        <color theme="9" tint="-0.24994659260841701"/>
      </top>
      <bottom style="thin">
        <color theme="9" tint="-0.249977111117893"/>
      </bottom>
      <diagonal/>
    </border>
    <border>
      <left style="thin">
        <color theme="9" tint="-0.24994659260841701"/>
      </left>
      <right style="medium">
        <color theme="9" tint="-0.249977111117893"/>
      </right>
      <top style="thin">
        <color theme="9" tint="-0.249977111117893"/>
      </top>
      <bottom/>
      <diagonal/>
    </border>
    <border>
      <left style="thin">
        <color theme="9" tint="-0.24994659260841701"/>
      </left>
      <right style="medium">
        <color theme="9" tint="-0.249977111117893"/>
      </right>
      <top style="thin">
        <color theme="9" tint="-0.249977111117893"/>
      </top>
      <bottom style="thin">
        <color theme="9" tint="-0.249977111117893"/>
      </bottom>
      <diagonal/>
    </border>
    <border>
      <left style="thin">
        <color theme="9" tint="-0.24994659260841701"/>
      </left>
      <right/>
      <top style="thin">
        <color theme="9" tint="-0.249977111117893"/>
      </top>
      <bottom style="thick">
        <color theme="9" tint="-0.249977111117893"/>
      </bottom>
      <diagonal/>
    </border>
    <border>
      <left/>
      <right/>
      <top style="thin">
        <color theme="9" tint="-0.249977111117893"/>
      </top>
      <bottom style="thick">
        <color theme="9" tint="-0.249977111117893"/>
      </bottom>
      <diagonal/>
    </border>
    <border>
      <left/>
      <right style="medium">
        <color theme="9" tint="-0.249977111117893"/>
      </right>
      <top style="thin">
        <color theme="9" tint="-0.249977111117893"/>
      </top>
      <bottom style="thick">
        <color theme="9" tint="-0.249977111117893"/>
      </bottom>
      <diagonal/>
    </border>
    <border>
      <left/>
      <right style="thin">
        <color theme="9" tint="-0.24994659260841701"/>
      </right>
      <top style="thin">
        <color theme="9" tint="-0.249977111117893"/>
      </top>
      <bottom style="thick">
        <color theme="9" tint="-0.249977111117893"/>
      </bottom>
      <diagonal/>
    </border>
    <border>
      <left style="medium">
        <color theme="9" tint="-0.249977111117893"/>
      </left>
      <right/>
      <top style="medium">
        <color theme="9" tint="-0.249977111117893"/>
      </top>
      <bottom style="thick">
        <color theme="9" tint="-0.249977111117893"/>
      </bottom>
      <diagonal/>
    </border>
    <border>
      <left/>
      <right/>
      <top style="medium">
        <color theme="9" tint="-0.249977111117893"/>
      </top>
      <bottom style="thick">
        <color theme="9" tint="-0.249977111117893"/>
      </bottom>
      <diagonal/>
    </border>
    <border>
      <left/>
      <right style="medium">
        <color theme="9" tint="-0.249977111117893"/>
      </right>
      <top style="medium">
        <color theme="9" tint="-0.249977111117893"/>
      </top>
      <bottom style="thick">
        <color theme="9" tint="-0.249977111117893"/>
      </bottom>
      <diagonal/>
    </border>
    <border>
      <left style="thin">
        <color theme="9" tint="-0.24994659260841701"/>
      </left>
      <right style="thin">
        <color theme="9" tint="-0.24994659260841701"/>
      </right>
      <top style="thick">
        <color theme="9" tint="-0.249977111117893"/>
      </top>
      <bottom style="thick">
        <color theme="9" tint="-0.24994659260841701"/>
      </bottom>
      <diagonal/>
    </border>
  </borders>
  <cellStyleXfs count="5">
    <xf numFmtId="0" fontId="0" fillId="0" borderId="0"/>
    <xf numFmtId="44" fontId="5" fillId="0" borderId="0" applyFont="0" applyFill="0" applyBorder="0" applyAlignment="0" applyProtection="0"/>
    <xf numFmtId="0" fontId="5" fillId="0" borderId="0"/>
    <xf numFmtId="0" fontId="6" fillId="0" borderId="0" applyNumberFormat="0" applyFill="0" applyBorder="0" applyAlignment="0" applyProtection="0"/>
    <xf numFmtId="44" fontId="5" fillId="0" borderId="0" applyFont="0" applyFill="0" applyBorder="0" applyAlignment="0" applyProtection="0"/>
  </cellStyleXfs>
  <cellXfs count="345">
    <xf numFmtId="0" fontId="0" fillId="0" borderId="0" xfId="0"/>
    <xf numFmtId="0" fontId="0" fillId="0" borderId="0" xfId="0" applyAlignment="1">
      <alignment vertical="center"/>
    </xf>
    <xf numFmtId="0" fontId="0" fillId="0" borderId="0" xfId="0" applyAlignment="1">
      <alignment horizontal="center" vertical="center"/>
    </xf>
    <xf numFmtId="0" fontId="2" fillId="2" borderId="5"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3" fillId="4"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1" xfId="0" applyFont="1" applyFill="1" applyBorder="1" applyAlignment="1">
      <alignment horizontal="center" vertical="center"/>
    </xf>
    <xf numFmtId="0" fontId="0" fillId="0" borderId="0" xfId="0"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2" borderId="16" xfId="0" applyFont="1" applyFill="1" applyBorder="1" applyAlignment="1">
      <alignment horizontal="center" vertical="center"/>
    </xf>
    <xf numFmtId="0" fontId="1" fillId="0" borderId="56" xfId="0" applyFont="1" applyBorder="1" applyAlignment="1">
      <alignment vertical="center"/>
    </xf>
    <xf numFmtId="0" fontId="0" fillId="0" borderId="56" xfId="0" applyBorder="1" applyAlignment="1">
      <alignment vertical="center" wrapText="1"/>
    </xf>
    <xf numFmtId="0" fontId="0" fillId="0" borderId="56" xfId="0" applyBorder="1" applyAlignment="1">
      <alignment horizontal="center" vertical="center"/>
    </xf>
    <xf numFmtId="0" fontId="1" fillId="2" borderId="63" xfId="0" applyFont="1" applyFill="1" applyBorder="1" applyAlignment="1">
      <alignment horizontal="center" vertical="center"/>
    </xf>
    <xf numFmtId="0" fontId="2" fillId="2" borderId="63" xfId="0" applyFont="1" applyFill="1" applyBorder="1" applyAlignment="1">
      <alignment horizontal="center" vertical="center"/>
    </xf>
    <xf numFmtId="0" fontId="1" fillId="2" borderId="73" xfId="0" applyFont="1" applyFill="1" applyBorder="1" applyAlignment="1">
      <alignment horizontal="center" vertical="center"/>
    </xf>
    <xf numFmtId="0" fontId="2" fillId="2" borderId="73" xfId="0" applyFont="1" applyFill="1" applyBorder="1" applyAlignment="1">
      <alignment horizontal="center" vertical="center"/>
    </xf>
    <xf numFmtId="0" fontId="0" fillId="0" borderId="67" xfId="0" applyBorder="1" applyAlignment="1">
      <alignment vertical="center"/>
    </xf>
    <xf numFmtId="0" fontId="0" fillId="0" borderId="67" xfId="0" applyBorder="1" applyAlignment="1">
      <alignment horizontal="center" vertical="center"/>
    </xf>
    <xf numFmtId="0" fontId="0" fillId="4" borderId="15" xfId="0" applyFill="1" applyBorder="1" applyAlignment="1">
      <alignment horizontal="center" vertical="center"/>
    </xf>
    <xf numFmtId="0" fontId="0" fillId="4" borderId="80" xfId="0" applyFill="1" applyBorder="1" applyAlignment="1">
      <alignment horizontal="center" vertical="center"/>
    </xf>
    <xf numFmtId="0" fontId="0" fillId="4" borderId="30" xfId="0" applyFill="1" applyBorder="1" applyAlignment="1">
      <alignment horizontal="center" vertical="center"/>
    </xf>
    <xf numFmtId="0" fontId="0" fillId="4" borderId="65" xfId="0" applyFill="1" applyBorder="1" applyAlignment="1">
      <alignment horizontal="center" vertical="center"/>
    </xf>
    <xf numFmtId="0" fontId="0" fillId="4" borderId="48" xfId="0" applyFill="1" applyBorder="1" applyAlignment="1">
      <alignment horizontal="center" vertical="center"/>
    </xf>
    <xf numFmtId="0" fontId="0" fillId="4" borderId="31" xfId="0" applyFill="1" applyBorder="1" applyAlignment="1">
      <alignment horizontal="center" vertical="center"/>
    </xf>
    <xf numFmtId="0" fontId="0" fillId="4" borderId="81" xfId="0" applyFill="1" applyBorder="1" applyAlignment="1">
      <alignment horizontal="center" vertical="center"/>
    </xf>
    <xf numFmtId="0" fontId="2" fillId="2" borderId="83" xfId="0" applyFont="1" applyFill="1" applyBorder="1" applyAlignment="1">
      <alignment horizontal="center" vertical="center"/>
    </xf>
    <xf numFmtId="44" fontId="0" fillId="0" borderId="0" xfId="0" applyNumberFormat="1" applyAlignment="1">
      <alignment horizontal="center" vertical="center"/>
    </xf>
    <xf numFmtId="44" fontId="2" fillId="2" borderId="15" xfId="0" applyNumberFormat="1" applyFont="1" applyFill="1" applyBorder="1" applyAlignment="1">
      <alignment horizontal="center" vertical="center"/>
    </xf>
    <xf numFmtId="44" fontId="0" fillId="0" borderId="56" xfId="0" applyNumberFormat="1" applyBorder="1" applyAlignment="1">
      <alignment horizontal="center" vertical="center"/>
    </xf>
    <xf numFmtId="44" fontId="2" fillId="2" borderId="16" xfId="0" applyNumberFormat="1" applyFont="1" applyFill="1" applyBorder="1" applyAlignment="1">
      <alignment horizontal="center" vertical="center"/>
    </xf>
    <xf numFmtId="44" fontId="0" fillId="4" borderId="5" xfId="0" applyNumberFormat="1" applyFill="1" applyBorder="1" applyAlignment="1">
      <alignment horizontal="center" vertical="center"/>
    </xf>
    <xf numFmtId="44" fontId="0" fillId="4" borderId="14" xfId="0" applyNumberFormat="1" applyFill="1" applyBorder="1" applyAlignment="1">
      <alignment horizontal="center" vertical="center"/>
    </xf>
    <xf numFmtId="44" fontId="0" fillId="4" borderId="11" xfId="0" applyNumberFormat="1" applyFill="1" applyBorder="1" applyAlignment="1">
      <alignment horizontal="center" vertical="center"/>
    </xf>
    <xf numFmtId="44" fontId="0" fillId="4" borderId="26" xfId="0" applyNumberFormat="1" applyFill="1" applyBorder="1" applyAlignment="1">
      <alignment horizontal="center" vertical="center"/>
    </xf>
    <xf numFmtId="44" fontId="2" fillId="2" borderId="5" xfId="0" applyNumberFormat="1" applyFont="1" applyFill="1" applyBorder="1" applyAlignment="1">
      <alignment horizontal="center" vertical="center"/>
    </xf>
    <xf numFmtId="44" fontId="0" fillId="4" borderId="8" xfId="0" applyNumberFormat="1" applyFill="1" applyBorder="1" applyAlignment="1">
      <alignment horizontal="center" vertical="center"/>
    </xf>
    <xf numFmtId="44" fontId="2" fillId="2" borderId="2" xfId="0" applyNumberFormat="1" applyFont="1" applyFill="1" applyBorder="1" applyAlignment="1">
      <alignment horizontal="center" vertical="center"/>
    </xf>
    <xf numFmtId="44" fontId="0" fillId="4" borderId="20" xfId="0" applyNumberFormat="1" applyFill="1" applyBorder="1" applyAlignment="1">
      <alignment horizontal="center" vertical="center"/>
    </xf>
    <xf numFmtId="44" fontId="4" fillId="0" borderId="2" xfId="0" applyNumberFormat="1" applyFont="1" applyBorder="1" applyAlignment="1">
      <alignment horizontal="center" vertical="center" wrapText="1"/>
    </xf>
    <xf numFmtId="44" fontId="0" fillId="4" borderId="28" xfId="0" applyNumberFormat="1" applyFill="1" applyBorder="1" applyAlignment="1">
      <alignment horizontal="center" vertical="center"/>
    </xf>
    <xf numFmtId="44" fontId="2" fillId="2" borderId="82" xfId="0" applyNumberFormat="1" applyFont="1" applyFill="1" applyBorder="1" applyAlignment="1">
      <alignment horizontal="center" vertical="center"/>
    </xf>
    <xf numFmtId="44" fontId="0" fillId="4" borderId="6" xfId="1" applyFont="1" applyFill="1" applyBorder="1" applyAlignment="1">
      <alignment horizontal="center" vertical="center"/>
    </xf>
    <xf numFmtId="44" fontId="0" fillId="4" borderId="13" xfId="1" applyFont="1" applyFill="1" applyBorder="1" applyAlignment="1">
      <alignment horizontal="center" vertical="center"/>
    </xf>
    <xf numFmtId="44" fontId="3" fillId="4" borderId="6" xfId="1" applyFont="1" applyFill="1" applyBorder="1" applyAlignment="1">
      <alignment horizontal="center" vertical="center"/>
    </xf>
    <xf numFmtId="44" fontId="2" fillId="2" borderId="62" xfId="0" applyNumberFormat="1" applyFont="1" applyFill="1" applyBorder="1" applyAlignment="1">
      <alignment horizontal="center" vertical="center"/>
    </xf>
    <xf numFmtId="44" fontId="0" fillId="4" borderId="53" xfId="0" applyNumberFormat="1" applyFill="1" applyBorder="1" applyAlignment="1">
      <alignment horizontal="center" vertical="center"/>
    </xf>
    <xf numFmtId="44" fontId="0" fillId="4" borderId="54" xfId="0" applyNumberFormat="1" applyFill="1" applyBorder="1" applyAlignment="1">
      <alignment horizontal="center" vertical="center"/>
    </xf>
    <xf numFmtId="44" fontId="0" fillId="4" borderId="55" xfId="0" applyNumberFormat="1" applyFill="1" applyBorder="1" applyAlignment="1">
      <alignment horizontal="center" vertical="center"/>
    </xf>
    <xf numFmtId="44" fontId="0" fillId="4" borderId="60" xfId="0" applyNumberFormat="1" applyFill="1" applyBorder="1" applyAlignment="1">
      <alignment horizontal="center" vertical="center"/>
    </xf>
    <xf numFmtId="44" fontId="2" fillId="2" borderId="6" xfId="0" applyNumberFormat="1" applyFont="1" applyFill="1" applyBorder="1" applyAlignment="1">
      <alignment horizontal="center" vertical="center"/>
    </xf>
    <xf numFmtId="44" fontId="0" fillId="4" borderId="6" xfId="0" applyNumberFormat="1" applyFill="1" applyBorder="1" applyAlignment="1">
      <alignment horizontal="center" vertical="center"/>
    </xf>
    <xf numFmtId="44" fontId="0" fillId="4" borderId="13" xfId="0" applyNumberFormat="1" applyFill="1" applyBorder="1" applyAlignment="1">
      <alignment horizontal="center" vertical="center"/>
    </xf>
    <xf numFmtId="44" fontId="0" fillId="4" borderId="12" xfId="0" applyNumberFormat="1" applyFill="1" applyBorder="1" applyAlignment="1">
      <alignment horizontal="center" vertical="center"/>
    </xf>
    <xf numFmtId="44" fontId="0" fillId="4" borderId="9" xfId="0" applyNumberFormat="1" applyFill="1" applyBorder="1" applyAlignment="1">
      <alignment horizontal="center" vertical="center"/>
    </xf>
    <xf numFmtId="44" fontId="2" fillId="2" borderId="3" xfId="0" applyNumberFormat="1" applyFont="1" applyFill="1" applyBorder="1" applyAlignment="1">
      <alignment horizontal="center" vertical="center"/>
    </xf>
    <xf numFmtId="44" fontId="0" fillId="4" borderId="19" xfId="0" applyNumberFormat="1" applyFill="1" applyBorder="1" applyAlignment="1">
      <alignment horizontal="center" vertical="center"/>
    </xf>
    <xf numFmtId="44" fontId="0" fillId="4" borderId="21" xfId="0" applyNumberFormat="1" applyFill="1" applyBorder="1" applyAlignment="1">
      <alignment horizontal="center" vertical="center"/>
    </xf>
    <xf numFmtId="44" fontId="0" fillId="4" borderId="22" xfId="0" applyNumberFormat="1" applyFill="1" applyBorder="1" applyAlignment="1">
      <alignment horizontal="center" vertical="center"/>
    </xf>
    <xf numFmtId="44" fontId="0" fillId="4" borderId="23" xfId="0" applyNumberFormat="1" applyFill="1" applyBorder="1" applyAlignment="1">
      <alignment horizontal="center" vertical="center"/>
    </xf>
    <xf numFmtId="44" fontId="0" fillId="4" borderId="25" xfId="0" applyNumberFormat="1" applyFill="1" applyBorder="1" applyAlignment="1">
      <alignment horizontal="center" vertical="center"/>
    </xf>
    <xf numFmtId="44" fontId="0" fillId="4" borderId="29" xfId="0" applyNumberFormat="1" applyFill="1" applyBorder="1" applyAlignment="1">
      <alignment horizontal="center" vertical="center"/>
    </xf>
    <xf numFmtId="0" fontId="13" fillId="3" borderId="0" xfId="0" applyFont="1" applyFill="1" applyAlignment="1">
      <alignment horizontal="right" vertical="center" wrapText="1"/>
    </xf>
    <xf numFmtId="0" fontId="4" fillId="3" borderId="0" xfId="0" applyFont="1" applyFill="1" applyAlignment="1">
      <alignment horizontal="right" vertical="center"/>
    </xf>
    <xf numFmtId="0" fontId="0" fillId="0" borderId="67" xfId="0" applyBorder="1" applyAlignment="1">
      <alignment vertical="center" wrapText="1"/>
    </xf>
    <xf numFmtId="0" fontId="2" fillId="2" borderId="84" xfId="0" applyFont="1" applyFill="1" applyBorder="1" applyAlignment="1">
      <alignment horizontal="center" vertical="center"/>
    </xf>
    <xf numFmtId="0" fontId="3" fillId="8" borderId="14" xfId="0" applyFont="1" applyFill="1" applyBorder="1" applyAlignment="1">
      <alignment horizontal="center" vertical="center" wrapText="1"/>
    </xf>
    <xf numFmtId="0" fontId="3" fillId="8" borderId="28"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2" fillId="2" borderId="20" xfId="0" applyFont="1" applyFill="1" applyBorder="1" applyAlignment="1">
      <alignment horizontal="center" vertical="center"/>
    </xf>
    <xf numFmtId="44" fontId="0" fillId="4" borderId="87" xfId="0" applyNumberFormat="1" applyFill="1" applyBorder="1" applyAlignment="1">
      <alignment horizontal="center" vertical="center"/>
    </xf>
    <xf numFmtId="44" fontId="2" fillId="2" borderId="19" xfId="0" applyNumberFormat="1" applyFont="1" applyFill="1" applyBorder="1" applyAlignment="1">
      <alignment horizontal="center" vertical="center"/>
    </xf>
    <xf numFmtId="44" fontId="0" fillId="4" borderId="18" xfId="0" applyNumberFormat="1" applyFill="1" applyBorder="1" applyAlignment="1">
      <alignment horizontal="center" vertical="center"/>
    </xf>
    <xf numFmtId="44" fontId="0" fillId="4" borderId="88" xfId="0" applyNumberFormat="1" applyFill="1" applyBorder="1" applyAlignment="1">
      <alignment horizontal="center" vertical="center"/>
    </xf>
    <xf numFmtId="0" fontId="1" fillId="2" borderId="24" xfId="0" applyFont="1" applyFill="1" applyBorder="1" applyAlignment="1">
      <alignment horizontal="center" vertical="center" wrapText="1"/>
    </xf>
    <xf numFmtId="44" fontId="0" fillId="0" borderId="67" xfId="0" applyNumberFormat="1" applyBorder="1" applyAlignment="1">
      <alignment horizontal="center" vertical="center"/>
    </xf>
    <xf numFmtId="0" fontId="14" fillId="0" borderId="0" xfId="2" applyFont="1" applyAlignment="1">
      <alignment vertical="center"/>
    </xf>
    <xf numFmtId="0" fontId="16" fillId="10" borderId="91" xfId="2" applyFont="1" applyFill="1" applyBorder="1" applyAlignment="1">
      <alignment horizontal="center" vertical="center" wrapText="1"/>
    </xf>
    <xf numFmtId="0" fontId="17" fillId="0" borderId="0" xfId="2" applyFont="1"/>
    <xf numFmtId="0" fontId="5" fillId="0" borderId="0" xfId="2"/>
    <xf numFmtId="0" fontId="16" fillId="10" borderId="95" xfId="2" applyFont="1" applyFill="1" applyBorder="1" applyAlignment="1">
      <alignment horizontal="center" vertical="center" wrapText="1"/>
    </xf>
    <xf numFmtId="0" fontId="16" fillId="10" borderId="96" xfId="2" applyFont="1" applyFill="1" applyBorder="1" applyAlignment="1">
      <alignment horizontal="center" vertical="center" wrapText="1"/>
    </xf>
    <xf numFmtId="0" fontId="19" fillId="12" borderId="33" xfId="2" applyFont="1" applyFill="1" applyBorder="1" applyAlignment="1">
      <alignment horizontal="center" vertical="center" wrapText="1"/>
    </xf>
    <xf numFmtId="0" fontId="21" fillId="0" borderId="33" xfId="2" applyFont="1" applyBorder="1" applyAlignment="1">
      <alignment vertical="center" wrapText="1"/>
    </xf>
    <xf numFmtId="44" fontId="23" fillId="11" borderId="33" xfId="2" applyNumberFormat="1" applyFont="1" applyFill="1" applyBorder="1" applyAlignment="1" applyProtection="1">
      <alignment horizontal="right" vertical="center" wrapText="1"/>
      <protection locked="0"/>
    </xf>
    <xf numFmtId="44" fontId="5" fillId="0" borderId="0" xfId="2" applyNumberFormat="1"/>
    <xf numFmtId="0" fontId="23" fillId="0" borderId="33" xfId="2" applyFont="1" applyBorder="1" applyAlignment="1">
      <alignment horizontal="left"/>
    </xf>
    <xf numFmtId="0" fontId="5" fillId="0" borderId="0" xfId="2" applyAlignment="1">
      <alignment horizontal="left"/>
    </xf>
    <xf numFmtId="0" fontId="25" fillId="0" borderId="0" xfId="2" applyFont="1" applyAlignment="1">
      <alignment vertical="center"/>
    </xf>
    <xf numFmtId="0" fontId="3" fillId="4" borderId="28" xfId="0" applyFont="1" applyFill="1" applyBorder="1" applyAlignment="1">
      <alignment horizontal="center" vertical="center"/>
    </xf>
    <xf numFmtId="0" fontId="0" fillId="4" borderId="98" xfId="1" applyNumberFormat="1" applyFont="1" applyFill="1" applyBorder="1" applyAlignment="1">
      <alignment horizontal="center" vertical="center"/>
    </xf>
    <xf numFmtId="0" fontId="0" fillId="5" borderId="5" xfId="0" applyFill="1" applyBorder="1" applyAlignment="1">
      <alignment horizontal="center" vertical="center"/>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44" fontId="0" fillId="0" borderId="0" xfId="0" applyNumberFormat="1" applyAlignment="1">
      <alignment vertical="center"/>
    </xf>
    <xf numFmtId="44" fontId="0" fillId="4" borderId="87" xfId="1" applyFont="1" applyFill="1" applyBorder="1" applyAlignment="1">
      <alignment horizontal="center" vertical="center"/>
    </xf>
    <xf numFmtId="44" fontId="0" fillId="4" borderId="29" xfId="1" applyFont="1" applyFill="1" applyBorder="1" applyAlignment="1">
      <alignment horizontal="center" vertical="center"/>
    </xf>
    <xf numFmtId="0" fontId="1" fillId="2" borderId="44" xfId="0" applyFont="1" applyFill="1" applyBorder="1" applyAlignment="1">
      <alignment horizontal="center" vertical="center" wrapText="1"/>
    </xf>
    <xf numFmtId="0" fontId="0" fillId="5" borderId="101" xfId="0" applyFill="1" applyBorder="1" applyAlignment="1">
      <alignment horizontal="center" vertical="center"/>
    </xf>
    <xf numFmtId="44" fontId="0" fillId="4" borderId="102" xfId="0" applyNumberFormat="1" applyFill="1" applyBorder="1" applyAlignment="1">
      <alignment horizontal="center" vertical="center"/>
    </xf>
    <xf numFmtId="0" fontId="1" fillId="2" borderId="103" xfId="0" applyFont="1" applyFill="1" applyBorder="1" applyAlignment="1">
      <alignment horizontal="center" vertical="center" wrapText="1"/>
    </xf>
    <xf numFmtId="0" fontId="1" fillId="2" borderId="104" xfId="0" applyFont="1" applyFill="1" applyBorder="1" applyAlignment="1">
      <alignment horizontal="center" vertical="center" wrapText="1"/>
    </xf>
    <xf numFmtId="0" fontId="0" fillId="4" borderId="105" xfId="0" applyFill="1" applyBorder="1" applyAlignment="1">
      <alignment horizontal="center" vertical="center"/>
    </xf>
    <xf numFmtId="0" fontId="0" fillId="4" borderId="106" xfId="1" applyNumberFormat="1" applyFont="1" applyFill="1" applyBorder="1" applyAlignment="1">
      <alignment horizontal="center" vertical="center"/>
    </xf>
    <xf numFmtId="0" fontId="0" fillId="4" borderId="81" xfId="1" applyNumberFormat="1" applyFont="1" applyFill="1" applyBorder="1" applyAlignment="1">
      <alignment horizontal="center" vertical="center"/>
    </xf>
    <xf numFmtId="0" fontId="0" fillId="4" borderId="0" xfId="1" applyNumberFormat="1" applyFont="1" applyFill="1" applyBorder="1" applyAlignment="1">
      <alignment horizontal="center" vertical="center"/>
    </xf>
    <xf numFmtId="0" fontId="0" fillId="4" borderId="108" xfId="1" applyNumberFormat="1" applyFont="1" applyFill="1" applyBorder="1" applyAlignment="1">
      <alignment horizontal="center" vertical="center"/>
    </xf>
    <xf numFmtId="44" fontId="0" fillId="4" borderId="109" xfId="1" applyFont="1" applyFill="1" applyBorder="1" applyAlignment="1">
      <alignment horizontal="center" vertical="center"/>
    </xf>
    <xf numFmtId="44" fontId="0" fillId="4" borderId="107" xfId="0" applyNumberFormat="1" applyFill="1" applyBorder="1" applyAlignment="1">
      <alignment horizontal="center" vertical="center"/>
    </xf>
    <xf numFmtId="44" fontId="0" fillId="4" borderId="86" xfId="0" applyNumberFormat="1" applyFill="1" applyBorder="1" applyAlignment="1">
      <alignment horizontal="center" vertical="center"/>
    </xf>
    <xf numFmtId="44" fontId="0" fillId="4" borderId="112" xfId="0" applyNumberFormat="1" applyFill="1" applyBorder="1" applyAlignment="1">
      <alignment horizontal="center" vertical="center"/>
    </xf>
    <xf numFmtId="0" fontId="0" fillId="4" borderId="97" xfId="0" applyFill="1" applyBorder="1" applyAlignment="1">
      <alignment horizontal="center" vertical="center"/>
    </xf>
    <xf numFmtId="44" fontId="0" fillId="4" borderId="111" xfId="0" applyNumberFormat="1" applyFill="1" applyBorder="1" applyAlignment="1">
      <alignment horizontal="center" vertical="center"/>
    </xf>
    <xf numFmtId="0" fontId="0" fillId="4" borderId="113" xfId="0" applyFill="1" applyBorder="1" applyAlignment="1">
      <alignment horizontal="center" vertical="center"/>
    </xf>
    <xf numFmtId="0" fontId="0" fillId="0" borderId="56" xfId="0" applyBorder="1" applyAlignment="1">
      <alignment vertical="center"/>
    </xf>
    <xf numFmtId="44" fontId="0" fillId="4" borderId="99" xfId="0" applyNumberFormat="1" applyFill="1" applyBorder="1" applyAlignment="1">
      <alignment horizontal="center" vertical="center"/>
    </xf>
    <xf numFmtId="0" fontId="0" fillId="4" borderId="78" xfId="0" applyFill="1" applyBorder="1" applyAlignment="1">
      <alignment horizontal="center" vertical="center"/>
    </xf>
    <xf numFmtId="0" fontId="1" fillId="2" borderId="103" xfId="0" applyFont="1" applyFill="1" applyBorder="1" applyAlignment="1">
      <alignment horizontal="center" vertical="center"/>
    </xf>
    <xf numFmtId="0" fontId="19" fillId="12" borderId="33" xfId="2" applyFont="1" applyFill="1" applyBorder="1" applyAlignment="1">
      <alignment horizontal="center" vertical="center" wrapText="1"/>
    </xf>
    <xf numFmtId="0" fontId="0" fillId="4" borderId="0" xfId="0" applyFill="1" applyBorder="1" applyAlignment="1">
      <alignment horizontal="center" vertical="center"/>
    </xf>
    <xf numFmtId="164" fontId="3" fillId="14" borderId="14" xfId="0" applyNumberFormat="1" applyFont="1" applyFill="1" applyBorder="1" applyAlignment="1">
      <alignment horizontal="center" vertical="center"/>
    </xf>
    <xf numFmtId="0" fontId="28" fillId="4" borderId="14" xfId="0" applyFont="1" applyFill="1" applyBorder="1" applyAlignment="1">
      <alignment horizontal="center" vertical="center" wrapText="1"/>
    </xf>
    <xf numFmtId="0" fontId="0" fillId="4" borderId="110" xfId="0" applyFill="1" applyBorder="1" applyAlignment="1">
      <alignment horizontal="center" vertical="center"/>
    </xf>
    <xf numFmtId="0" fontId="0" fillId="4" borderId="114" xfId="0" applyFill="1" applyBorder="1" applyAlignment="1">
      <alignment horizontal="center" vertical="center"/>
    </xf>
    <xf numFmtId="0" fontId="0" fillId="0" borderId="0" xfId="0" applyBorder="1" applyAlignment="1">
      <alignment vertical="center" wrapText="1"/>
    </xf>
    <xf numFmtId="0" fontId="4" fillId="0" borderId="0" xfId="0" applyFont="1" applyBorder="1" applyAlignment="1">
      <alignment horizontal="left" vertical="center" wrapText="1"/>
    </xf>
    <xf numFmtId="44" fontId="0" fillId="4" borderId="111" xfId="1" applyFont="1" applyFill="1" applyBorder="1" applyAlignment="1">
      <alignment horizontal="center" vertical="center"/>
    </xf>
    <xf numFmtId="44" fontId="0" fillId="4" borderId="9" xfId="1" applyFont="1" applyFill="1" applyBorder="1" applyAlignment="1">
      <alignment horizontal="center" vertical="center"/>
    </xf>
    <xf numFmtId="0" fontId="0" fillId="4" borderId="121" xfId="0" applyFill="1" applyBorder="1" applyAlignment="1">
      <alignment horizontal="center" vertical="center"/>
    </xf>
    <xf numFmtId="44" fontId="0" fillId="4" borderId="105" xfId="1" applyFont="1" applyFill="1" applyBorder="1" applyAlignment="1">
      <alignment horizontal="center" vertical="center"/>
    </xf>
    <xf numFmtId="44" fontId="0" fillId="4" borderId="122" xfId="1" applyFont="1" applyFill="1" applyBorder="1" applyAlignment="1">
      <alignment horizontal="center" vertical="center"/>
    </xf>
    <xf numFmtId="44" fontId="0" fillId="4" borderId="88" xfId="1" applyFont="1" applyFill="1" applyBorder="1" applyAlignment="1">
      <alignment horizontal="center" vertical="center"/>
    </xf>
    <xf numFmtId="164" fontId="2" fillId="14" borderId="14" xfId="0" applyNumberFormat="1" applyFont="1" applyFill="1" applyBorder="1" applyAlignment="1">
      <alignment horizontal="center" vertical="center"/>
    </xf>
    <xf numFmtId="44" fontId="0" fillId="4" borderId="123" xfId="1" applyFont="1" applyFill="1" applyBorder="1" applyAlignment="1">
      <alignment horizontal="center" vertical="center"/>
    </xf>
    <xf numFmtId="164" fontId="3" fillId="14" borderId="119" xfId="0" applyNumberFormat="1" applyFont="1" applyFill="1" applyBorder="1" applyAlignment="1">
      <alignment horizontal="center" vertical="center"/>
    </xf>
    <xf numFmtId="44" fontId="0" fillId="4" borderId="66" xfId="1" applyFont="1" applyFill="1" applyBorder="1" applyAlignment="1">
      <alignment horizontal="center" vertical="center"/>
    </xf>
    <xf numFmtId="0" fontId="0" fillId="4" borderId="101" xfId="1" applyNumberFormat="1" applyFont="1" applyFill="1" applyBorder="1" applyAlignment="1">
      <alignment horizontal="center" vertical="center"/>
    </xf>
    <xf numFmtId="0" fontId="3" fillId="2" borderId="14" xfId="0" applyFont="1" applyFill="1" applyBorder="1" applyAlignment="1">
      <alignment horizontal="center" vertical="center"/>
    </xf>
    <xf numFmtId="44" fontId="0" fillId="8" borderId="5" xfId="0" applyNumberFormat="1" applyFill="1" applyBorder="1" applyAlignment="1">
      <alignment horizontal="center" vertical="center"/>
    </xf>
    <xf numFmtId="0" fontId="0" fillId="8" borderId="15" xfId="0" applyFill="1" applyBorder="1" applyAlignment="1">
      <alignment horizontal="center" vertical="center"/>
    </xf>
    <xf numFmtId="44" fontId="0" fillId="8" borderId="14" xfId="0" applyNumberFormat="1" applyFill="1" applyBorder="1" applyAlignment="1">
      <alignment horizontal="center" vertical="center"/>
    </xf>
    <xf numFmtId="0" fontId="0" fillId="8" borderId="80" xfId="0" applyFill="1" applyBorder="1" applyAlignment="1">
      <alignment horizontal="center" vertical="center"/>
    </xf>
    <xf numFmtId="44" fontId="0" fillId="8" borderId="125" xfId="0" applyNumberFormat="1" applyFill="1" applyBorder="1" applyAlignment="1">
      <alignment horizontal="center" vertical="center"/>
    </xf>
    <xf numFmtId="0" fontId="0" fillId="8" borderId="125" xfId="0" applyFill="1" applyBorder="1" applyAlignment="1">
      <alignment horizontal="center" vertical="center"/>
    </xf>
    <xf numFmtId="44" fontId="0" fillId="7" borderId="53" xfId="0" applyNumberFormat="1" applyFill="1" applyBorder="1" applyAlignment="1">
      <alignment horizontal="center" vertical="center"/>
    </xf>
    <xf numFmtId="44" fontId="0" fillId="7" borderId="126" xfId="0" applyNumberFormat="1" applyFill="1" applyBorder="1" applyAlignment="1">
      <alignment horizontal="center" vertical="center"/>
    </xf>
    <xf numFmtId="44" fontId="0" fillId="7" borderId="127" xfId="0" applyNumberFormat="1" applyFill="1" applyBorder="1" applyAlignment="1">
      <alignment horizontal="center" vertical="center"/>
    </xf>
    <xf numFmtId="0" fontId="4" fillId="0" borderId="16" xfId="0" applyFont="1" applyBorder="1" applyAlignment="1">
      <alignment horizontal="left" vertical="center" wrapText="1"/>
    </xf>
    <xf numFmtId="0" fontId="0" fillId="0" borderId="0" xfId="0" applyBorder="1" applyAlignment="1">
      <alignment vertical="center"/>
    </xf>
    <xf numFmtId="0" fontId="4" fillId="0" borderId="16" xfId="0" applyFont="1" applyBorder="1" applyAlignment="1">
      <alignment horizontal="center" vertical="center" wrapText="1"/>
    </xf>
    <xf numFmtId="44" fontId="4" fillId="0" borderId="16" xfId="0" applyNumberFormat="1" applyFont="1" applyBorder="1" applyAlignment="1">
      <alignment horizontal="center" vertical="center" wrapText="1"/>
    </xf>
    <xf numFmtId="44" fontId="0" fillId="4" borderId="135" xfId="0" applyNumberFormat="1" applyFill="1" applyBorder="1" applyAlignment="1">
      <alignment horizontal="center" vertical="center"/>
    </xf>
    <xf numFmtId="44" fontId="4" fillId="3" borderId="0" xfId="0" applyNumberFormat="1" applyFont="1" applyFill="1" applyAlignment="1">
      <alignment vertical="center" wrapText="1"/>
    </xf>
    <xf numFmtId="44" fontId="3" fillId="7" borderId="13" xfId="1" applyFont="1" applyFill="1" applyBorder="1" applyAlignment="1">
      <alignment horizontal="center" vertical="center"/>
    </xf>
    <xf numFmtId="44" fontId="3" fillId="7" borderId="12" xfId="1" applyFont="1" applyFill="1" applyBorder="1" applyAlignment="1">
      <alignment horizontal="center" vertical="center"/>
    </xf>
    <xf numFmtId="44" fontId="0" fillId="4" borderId="100" xfId="1" applyFont="1" applyFill="1" applyBorder="1" applyAlignment="1">
      <alignment horizontal="right" vertical="center"/>
    </xf>
    <xf numFmtId="44" fontId="0" fillId="4" borderId="6" xfId="1" applyFont="1" applyFill="1" applyBorder="1" applyAlignment="1">
      <alignment horizontal="right" vertical="center"/>
    </xf>
    <xf numFmtId="0" fontId="3" fillId="4" borderId="18" xfId="0" applyFont="1" applyFill="1" applyBorder="1" applyAlignment="1">
      <alignment horizontal="center" vertical="center" wrapText="1"/>
    </xf>
    <xf numFmtId="0" fontId="3" fillId="0" borderId="0" xfId="0" applyFont="1" applyAlignment="1">
      <alignment horizontal="center" vertical="center"/>
    </xf>
    <xf numFmtId="0" fontId="3" fillId="4" borderId="5" xfId="0" applyFont="1" applyFill="1" applyBorder="1" applyAlignment="1">
      <alignment horizontal="center" vertical="center" wrapText="1"/>
    </xf>
    <xf numFmtId="0" fontId="3" fillId="4" borderId="99" xfId="0" applyFont="1" applyFill="1" applyBorder="1" applyAlignment="1">
      <alignment horizontal="center" vertical="center" wrapText="1"/>
    </xf>
    <xf numFmtId="0" fontId="3" fillId="0" borderId="56" xfId="0" applyFont="1" applyBorder="1" applyAlignment="1">
      <alignment horizontal="center" vertical="center"/>
    </xf>
    <xf numFmtId="0" fontId="3" fillId="8" borderId="5" xfId="0" applyFont="1" applyFill="1" applyBorder="1" applyAlignment="1">
      <alignment horizontal="center" vertical="center"/>
    </xf>
    <xf numFmtId="0" fontId="3" fillId="4" borderId="20" xfId="0" applyFont="1" applyFill="1" applyBorder="1" applyAlignment="1">
      <alignment horizontal="center" vertical="center" wrapText="1"/>
    </xf>
    <xf numFmtId="0" fontId="3" fillId="4" borderId="20" xfId="0" applyFont="1" applyFill="1" applyBorder="1" applyAlignment="1">
      <alignment horizontal="center" vertical="center"/>
    </xf>
    <xf numFmtId="0" fontId="34" fillId="0" borderId="2" xfId="0" applyFont="1" applyBorder="1" applyAlignment="1">
      <alignment horizontal="center" vertical="center" wrapText="1"/>
    </xf>
    <xf numFmtId="0" fontId="3" fillId="5" borderId="99"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42" xfId="0" applyFont="1" applyFill="1" applyBorder="1" applyAlignment="1">
      <alignment horizontal="center" vertical="center"/>
    </xf>
    <xf numFmtId="0" fontId="3" fillId="5" borderId="49" xfId="0" applyFont="1" applyFill="1" applyBorder="1" applyAlignment="1">
      <alignment horizontal="center" vertical="center"/>
    </xf>
    <xf numFmtId="0" fontId="3" fillId="7" borderId="64" xfId="0" applyFont="1" applyFill="1" applyBorder="1" applyAlignment="1">
      <alignment horizontal="center" vertical="center"/>
    </xf>
    <xf numFmtId="0" fontId="3" fillId="5" borderId="5" xfId="0" applyFont="1" applyFill="1" applyBorder="1" applyAlignment="1">
      <alignment vertical="center"/>
    </xf>
    <xf numFmtId="0" fontId="3" fillId="4" borderId="8" xfId="0" applyFont="1" applyFill="1" applyBorder="1" applyAlignment="1">
      <alignment horizontal="center" vertical="center"/>
    </xf>
    <xf numFmtId="0" fontId="3" fillId="4" borderId="72" xfId="0" applyFont="1" applyFill="1" applyBorder="1" applyAlignment="1">
      <alignment horizontal="center" vertical="center"/>
    </xf>
    <xf numFmtId="0" fontId="3" fillId="0" borderId="0" xfId="0" applyFont="1" applyAlignment="1">
      <alignment vertical="center"/>
    </xf>
    <xf numFmtId="0" fontId="3" fillId="5" borderId="26"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20" xfId="0" applyFont="1" applyFill="1" applyBorder="1" applyAlignment="1">
      <alignment horizontal="center" vertical="center"/>
    </xf>
    <xf numFmtId="0" fontId="3" fillId="7" borderId="99" xfId="0" applyFont="1" applyFill="1" applyBorder="1" applyAlignment="1">
      <alignment horizontal="center" vertical="center"/>
    </xf>
    <xf numFmtId="0" fontId="34" fillId="0" borderId="16" xfId="0" applyFont="1" applyBorder="1" applyAlignment="1">
      <alignment horizontal="center" vertical="center" wrapText="1"/>
    </xf>
    <xf numFmtId="0" fontId="3" fillId="4" borderId="15" xfId="0" applyFont="1" applyFill="1" applyBorder="1" applyAlignment="1">
      <alignment horizontal="center" vertical="center"/>
    </xf>
    <xf numFmtId="0" fontId="3" fillId="4" borderId="80" xfId="0" applyFont="1" applyFill="1" applyBorder="1" applyAlignment="1">
      <alignment horizontal="center" vertical="center"/>
    </xf>
    <xf numFmtId="44" fontId="0" fillId="6" borderId="86" xfId="1" applyFont="1" applyFill="1" applyBorder="1" applyAlignment="1" applyProtection="1">
      <alignment horizontal="right" vertical="center"/>
      <protection locked="0"/>
    </xf>
    <xf numFmtId="44" fontId="3" fillId="6" borderId="5" xfId="1" applyFont="1" applyFill="1" applyBorder="1" applyAlignment="1" applyProtection="1">
      <alignment horizontal="center" vertical="center"/>
      <protection locked="0"/>
    </xf>
    <xf numFmtId="44" fontId="3" fillId="7" borderId="14" xfId="1" applyFont="1" applyFill="1" applyBorder="1" applyAlignment="1" applyProtection="1">
      <alignment horizontal="center" vertical="center"/>
      <protection locked="0"/>
    </xf>
    <xf numFmtId="44" fontId="3" fillId="7" borderId="11" xfId="1" applyFont="1" applyFill="1" applyBorder="1" applyAlignment="1" applyProtection="1">
      <alignment horizontal="center" vertical="center"/>
      <protection locked="0"/>
    </xf>
    <xf numFmtId="44" fontId="3" fillId="6" borderId="14" xfId="1" applyFont="1" applyFill="1" applyBorder="1" applyAlignment="1" applyProtection="1">
      <alignment horizontal="center" vertical="center"/>
      <protection locked="0"/>
    </xf>
    <xf numFmtId="44" fontId="0" fillId="6" borderId="5" xfId="1" applyFont="1" applyFill="1" applyBorder="1" applyAlignment="1" applyProtection="1">
      <alignment horizontal="center" vertical="center"/>
      <protection locked="0"/>
    </xf>
    <xf numFmtId="44" fontId="0" fillId="6" borderId="14" xfId="1" applyFont="1" applyFill="1" applyBorder="1" applyAlignment="1" applyProtection="1">
      <alignment horizontal="center" vertical="center"/>
      <protection locked="0"/>
    </xf>
    <xf numFmtId="44" fontId="0" fillId="6" borderId="28" xfId="1" applyFont="1" applyFill="1" applyBorder="1" applyAlignment="1" applyProtection="1">
      <alignment horizontal="center" vertical="center"/>
      <protection locked="0"/>
    </xf>
    <xf numFmtId="44" fontId="0" fillId="6" borderId="99" xfId="1" applyFont="1" applyFill="1" applyBorder="1" applyAlignment="1" applyProtection="1">
      <alignment horizontal="right" vertical="center"/>
      <protection locked="0"/>
    </xf>
    <xf numFmtId="44" fontId="0" fillId="6" borderId="11" xfId="1" applyFont="1" applyFill="1" applyBorder="1" applyAlignment="1" applyProtection="1">
      <alignment horizontal="center" vertical="center"/>
      <protection locked="0"/>
    </xf>
    <xf numFmtId="44" fontId="0" fillId="6" borderId="26" xfId="1" applyFont="1" applyFill="1" applyBorder="1" applyAlignment="1" applyProtection="1">
      <alignment horizontal="center" vertical="center"/>
      <protection locked="0"/>
    </xf>
    <xf numFmtId="44" fontId="0" fillId="6" borderId="86" xfId="1" applyFont="1" applyFill="1" applyBorder="1" applyAlignment="1" applyProtection="1">
      <alignment horizontal="center" vertical="center"/>
      <protection locked="0"/>
    </xf>
    <xf numFmtId="44" fontId="0" fillId="6" borderId="8" xfId="1" applyFont="1" applyFill="1" applyBorder="1" applyAlignment="1" applyProtection="1">
      <alignment horizontal="center" vertical="center"/>
      <protection locked="0"/>
    </xf>
    <xf numFmtId="44" fontId="0" fillId="6" borderId="14" xfId="1" applyFont="1" applyFill="1" applyBorder="1" applyAlignment="1" applyProtection="1">
      <alignment horizontal="right" vertical="center"/>
      <protection locked="0"/>
    </xf>
    <xf numFmtId="44" fontId="0" fillId="6" borderId="99" xfId="1" applyFont="1" applyFill="1" applyBorder="1" applyAlignment="1" applyProtection="1">
      <alignment horizontal="center" vertical="center"/>
      <protection locked="0"/>
    </xf>
    <xf numFmtId="44" fontId="0" fillId="6" borderId="20" xfId="1" applyFont="1" applyFill="1" applyBorder="1" applyAlignment="1" applyProtection="1">
      <alignment horizontal="center" vertical="center"/>
      <protection locked="0"/>
    </xf>
    <xf numFmtId="165" fontId="0" fillId="6" borderId="5" xfId="1" applyNumberFormat="1" applyFont="1" applyFill="1" applyBorder="1" applyAlignment="1" applyProtection="1">
      <alignment horizontal="center" vertical="center"/>
      <protection locked="0"/>
    </xf>
    <xf numFmtId="165" fontId="0" fillId="6" borderId="14" xfId="1" applyNumberFormat="1" applyFont="1" applyFill="1" applyBorder="1" applyAlignment="1" applyProtection="1">
      <alignment horizontal="center" vertical="center"/>
      <protection locked="0"/>
    </xf>
    <xf numFmtId="165" fontId="0" fillId="6" borderId="11" xfId="1" applyNumberFormat="1" applyFont="1" applyFill="1" applyBorder="1" applyAlignment="1" applyProtection="1">
      <alignment horizontal="center" vertical="center"/>
      <protection locked="0"/>
    </xf>
    <xf numFmtId="165" fontId="0" fillId="6" borderId="20" xfId="1" applyNumberFormat="1" applyFont="1" applyFill="1" applyBorder="1" applyAlignment="1" applyProtection="1">
      <alignment horizontal="center" vertical="center"/>
      <protection locked="0"/>
    </xf>
    <xf numFmtId="44" fontId="0" fillId="6" borderId="17" xfId="1" applyFont="1" applyFill="1" applyBorder="1" applyAlignment="1" applyProtection="1">
      <alignment horizontal="center" vertical="center"/>
      <protection locked="0"/>
    </xf>
    <xf numFmtId="0" fontId="29"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8" fillId="0" borderId="33" xfId="3" applyFont="1" applyBorder="1" applyAlignment="1">
      <alignment horizontal="center" vertical="center" wrapText="1"/>
    </xf>
    <xf numFmtId="0" fontId="9" fillId="0" borderId="33" xfId="0" applyFont="1" applyBorder="1" applyAlignment="1">
      <alignment horizontal="center" vertical="center"/>
    </xf>
    <xf numFmtId="0" fontId="10" fillId="0" borderId="33" xfId="0" applyFont="1" applyBorder="1" applyAlignment="1">
      <alignment horizontal="left" vertical="center"/>
    </xf>
    <xf numFmtId="0" fontId="29" fillId="0" borderId="33" xfId="0" applyFont="1" applyBorder="1" applyAlignment="1">
      <alignment horizontal="left" vertical="center"/>
    </xf>
    <xf numFmtId="0" fontId="29" fillId="0" borderId="36" xfId="0" applyFont="1" applyBorder="1" applyAlignment="1">
      <alignment horizontal="left" vertical="center"/>
    </xf>
    <xf numFmtId="0" fontId="10" fillId="0" borderId="36" xfId="0" applyFont="1" applyBorder="1" applyAlignment="1">
      <alignment horizontal="left" vertical="center"/>
    </xf>
    <xf numFmtId="0" fontId="1" fillId="4" borderId="38" xfId="0" applyFont="1" applyFill="1" applyBorder="1" applyAlignment="1">
      <alignment horizontal="left" vertical="center" wrapText="1"/>
    </xf>
    <xf numFmtId="0" fontId="1" fillId="4" borderId="78" xfId="0" applyFont="1" applyFill="1" applyBorder="1" applyAlignment="1">
      <alignment horizontal="left" vertical="center" wrapText="1"/>
    </xf>
    <xf numFmtId="0" fontId="1" fillId="4" borderId="79"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8" xfId="0" applyFill="1" applyBorder="1" applyAlignment="1">
      <alignment horizontal="center" vertical="center" wrapText="1"/>
    </xf>
    <xf numFmtId="0" fontId="0" fillId="4" borderId="26" xfId="0" applyFill="1" applyBorder="1" applyAlignment="1">
      <alignment horizontal="center" vertical="center" wrapText="1"/>
    </xf>
    <xf numFmtId="0" fontId="1" fillId="4" borderId="66" xfId="0" applyFont="1" applyFill="1" applyBorder="1" applyAlignment="1">
      <alignment horizontal="left" vertical="center" wrapText="1"/>
    </xf>
    <xf numFmtId="0" fontId="1" fillId="4" borderId="68" xfId="0" applyFont="1" applyFill="1" applyBorder="1" applyAlignment="1">
      <alignment horizontal="left" vertical="center" wrapText="1"/>
    </xf>
    <xf numFmtId="0" fontId="1" fillId="4" borderId="48" xfId="0" applyFont="1" applyFill="1" applyBorder="1" applyAlignment="1">
      <alignment horizontal="left" vertical="center" wrapText="1"/>
    </xf>
    <xf numFmtId="0" fontId="1" fillId="4" borderId="40" xfId="0" applyFont="1" applyFill="1" applyBorder="1" applyAlignment="1">
      <alignment horizontal="left" vertical="center" wrapText="1"/>
    </xf>
    <xf numFmtId="0" fontId="1" fillId="4" borderId="65" xfId="0" applyFont="1" applyFill="1" applyBorder="1" applyAlignment="1">
      <alignment horizontal="left" vertical="center" wrapText="1"/>
    </xf>
    <xf numFmtId="0" fontId="1" fillId="4" borderId="43" xfId="0" applyFont="1" applyFill="1" applyBorder="1" applyAlignment="1">
      <alignment horizontal="left" vertical="center" wrapText="1"/>
    </xf>
    <xf numFmtId="0" fontId="1" fillId="2" borderId="63" xfId="0" applyFont="1" applyFill="1" applyBorder="1" applyAlignment="1">
      <alignment horizontal="center" vertical="center"/>
    </xf>
    <xf numFmtId="0" fontId="1" fillId="2" borderId="74" xfId="0" applyFont="1" applyFill="1" applyBorder="1" applyAlignment="1">
      <alignment horizontal="center" vertical="center"/>
    </xf>
    <xf numFmtId="0" fontId="1" fillId="2" borderId="75" xfId="0" applyFont="1" applyFill="1" applyBorder="1" applyAlignment="1">
      <alignment horizontal="center" vertical="center"/>
    </xf>
    <xf numFmtId="0" fontId="1" fillId="2" borderId="76" xfId="0" applyFont="1" applyFill="1" applyBorder="1" applyAlignment="1">
      <alignment horizontal="center" vertical="center"/>
    </xf>
    <xf numFmtId="0" fontId="4" fillId="3" borderId="45" xfId="0" applyFont="1" applyFill="1" applyBorder="1" applyAlignment="1">
      <alignment horizontal="center" vertical="center" wrapText="1"/>
    </xf>
    <xf numFmtId="0" fontId="4" fillId="3" borderId="46" xfId="0" applyFont="1" applyFill="1" applyBorder="1" applyAlignment="1">
      <alignment horizontal="center" vertical="center" wrapText="1"/>
    </xf>
    <xf numFmtId="0" fontId="4" fillId="3" borderId="47" xfId="0"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xf numFmtId="0" fontId="3" fillId="4" borderId="7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5" xfId="0" applyFont="1" applyFill="1" applyBorder="1" applyAlignment="1">
      <alignment horizontal="center" vertical="center"/>
    </xf>
    <xf numFmtId="0" fontId="1" fillId="4" borderId="37"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1" fillId="4" borderId="67" xfId="0" applyFont="1" applyFill="1" applyBorder="1" applyAlignment="1">
      <alignment horizontal="left" vertical="center" wrapText="1"/>
    </xf>
    <xf numFmtId="0" fontId="1" fillId="4" borderId="69" xfId="0" applyFont="1" applyFill="1" applyBorder="1" applyAlignment="1">
      <alignment horizontal="left" vertical="center" wrapText="1"/>
    </xf>
    <xf numFmtId="0" fontId="1" fillId="4" borderId="0" xfId="0" applyFont="1" applyFill="1" applyAlignment="1">
      <alignment horizontal="left" vertical="center" wrapText="1"/>
    </xf>
    <xf numFmtId="0" fontId="1" fillId="4" borderId="70" xfId="0" applyFont="1" applyFill="1" applyBorder="1" applyAlignment="1">
      <alignment horizontal="left" vertical="center" wrapText="1"/>
    </xf>
    <xf numFmtId="0" fontId="1" fillId="4" borderId="51" xfId="0" applyFont="1" applyFill="1" applyBorder="1" applyAlignment="1">
      <alignment horizontal="left" vertical="center" wrapText="1"/>
    </xf>
    <xf numFmtId="0" fontId="1" fillId="4" borderId="71" xfId="0" applyFont="1" applyFill="1" applyBorder="1" applyAlignment="1">
      <alignment horizontal="left" vertical="center" wrapText="1"/>
    </xf>
    <xf numFmtId="0" fontId="2" fillId="2" borderId="38" xfId="0" applyFont="1" applyFill="1" applyBorder="1" applyAlignment="1">
      <alignment horizontal="center" vertical="center" wrapText="1"/>
    </xf>
    <xf numFmtId="0" fontId="2" fillId="2" borderId="37" xfId="0" applyFont="1" applyFill="1" applyBorder="1" applyAlignment="1">
      <alignment horizontal="left" vertical="center"/>
    </xf>
    <xf numFmtId="0" fontId="2" fillId="2" borderId="38" xfId="0" applyFont="1" applyFill="1" applyBorder="1" applyAlignment="1">
      <alignment horizontal="left" vertical="center"/>
    </xf>
    <xf numFmtId="0" fontId="2" fillId="2" borderId="39" xfId="0" applyFont="1" applyFill="1" applyBorder="1" applyAlignment="1">
      <alignment horizontal="left" vertical="center"/>
    </xf>
    <xf numFmtId="0" fontId="1" fillId="2" borderId="89" xfId="0" applyFont="1" applyFill="1" applyBorder="1" applyAlignment="1">
      <alignment horizontal="center" vertical="center"/>
    </xf>
    <xf numFmtId="0" fontId="1" fillId="2" borderId="90" xfId="0" applyFont="1" applyFill="1" applyBorder="1" applyAlignment="1">
      <alignment horizontal="center" vertical="center"/>
    </xf>
    <xf numFmtId="0" fontId="1" fillId="2" borderId="50" xfId="0" applyFont="1" applyFill="1" applyBorder="1" applyAlignment="1">
      <alignment horizontal="center" vertical="center"/>
    </xf>
    <xf numFmtId="0" fontId="11" fillId="0" borderId="45"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47" xfId="0" applyFont="1" applyBorder="1" applyAlignment="1">
      <alignment horizontal="center" vertical="center" wrapText="1"/>
    </xf>
    <xf numFmtId="0" fontId="1" fillId="4" borderId="59" xfId="0" applyFont="1" applyFill="1" applyBorder="1" applyAlignment="1">
      <alignment horizontal="left" vertical="center" wrapText="1"/>
    </xf>
    <xf numFmtId="0" fontId="1" fillId="4" borderId="41" xfId="0" applyFont="1" applyFill="1" applyBorder="1" applyAlignment="1">
      <alignment horizontal="left" vertical="center" wrapText="1"/>
    </xf>
    <xf numFmtId="0" fontId="1" fillId="4" borderId="56" xfId="0" applyFont="1" applyFill="1" applyBorder="1" applyAlignment="1">
      <alignment horizontal="left" vertical="center" wrapText="1"/>
    </xf>
    <xf numFmtId="0" fontId="1" fillId="4" borderId="83"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85" xfId="0" applyFont="1" applyFill="1" applyBorder="1" applyAlignment="1">
      <alignment horizontal="left" vertical="center" wrapText="1"/>
    </xf>
    <xf numFmtId="0" fontId="1" fillId="4" borderId="16" xfId="0" applyFont="1" applyFill="1" applyBorder="1" applyAlignment="1">
      <alignment horizontal="left" vertical="center" wrapText="1"/>
    </xf>
    <xf numFmtId="0" fontId="1" fillId="4" borderId="42" xfId="0" applyFont="1" applyFill="1" applyBorder="1" applyAlignment="1">
      <alignment horizontal="left"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4" fillId="3" borderId="45" xfId="0" applyFont="1" applyFill="1" applyBorder="1" applyAlignment="1">
      <alignment horizontal="center" vertical="center"/>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2" fillId="2" borderId="79" xfId="0" applyFont="1" applyFill="1" applyBorder="1" applyAlignment="1">
      <alignment horizontal="center" vertical="center" wrapText="1"/>
    </xf>
    <xf numFmtId="0" fontId="3" fillId="4" borderId="26"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3" fillId="4" borderId="1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2" fillId="4" borderId="66" xfId="0" applyFont="1" applyFill="1" applyBorder="1" applyAlignment="1">
      <alignment horizontal="left" vertical="center" wrapText="1"/>
    </xf>
    <xf numFmtId="0" fontId="2" fillId="4" borderId="68"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40" xfId="0" applyFont="1" applyFill="1" applyBorder="1" applyAlignment="1">
      <alignment horizontal="left" vertical="center" wrapText="1"/>
    </xf>
    <xf numFmtId="0" fontId="2" fillId="4" borderId="65" xfId="0" applyFont="1" applyFill="1" applyBorder="1" applyAlignment="1">
      <alignment horizontal="left" vertical="center" wrapText="1"/>
    </xf>
    <xf numFmtId="0" fontId="2" fillId="4" borderId="43" xfId="0" applyFont="1" applyFill="1" applyBorder="1" applyAlignment="1">
      <alignment horizontal="left" vertical="center" wrapText="1"/>
    </xf>
    <xf numFmtId="0" fontId="3" fillId="4" borderId="18" xfId="0" applyFont="1" applyFill="1" applyBorder="1" applyAlignment="1">
      <alignment horizontal="center" vertical="center" wrapText="1"/>
    </xf>
    <xf numFmtId="0" fontId="2" fillId="2" borderId="61"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3" fillId="5" borderId="5"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11" xfId="0" applyFont="1" applyFill="1" applyBorder="1" applyAlignment="1">
      <alignment horizontal="center" vertical="center"/>
    </xf>
    <xf numFmtId="0" fontId="3" fillId="7" borderId="5" xfId="0" applyFont="1" applyFill="1" applyBorder="1" applyAlignment="1">
      <alignment horizontal="center" vertical="center"/>
    </xf>
    <xf numFmtId="0" fontId="3" fillId="7" borderId="8" xfId="0" applyFont="1" applyFill="1" applyBorder="1" applyAlignment="1">
      <alignment horizontal="center" vertical="center"/>
    </xf>
    <xf numFmtId="0" fontId="3" fillId="7" borderId="26" xfId="0" applyFont="1" applyFill="1" applyBorder="1" applyAlignment="1">
      <alignment horizontal="center" vertical="center"/>
    </xf>
    <xf numFmtId="0" fontId="1" fillId="4" borderId="39" xfId="0" applyFont="1" applyFill="1" applyBorder="1" applyAlignment="1">
      <alignment horizontal="left" vertical="center" wrapText="1"/>
    </xf>
    <xf numFmtId="0" fontId="1" fillId="4" borderId="44" xfId="0" applyFont="1" applyFill="1" applyBorder="1" applyAlignment="1">
      <alignment horizontal="left" vertical="center" wrapText="1"/>
    </xf>
    <xf numFmtId="0" fontId="1" fillId="4" borderId="63" xfId="0"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44" xfId="0" applyFont="1" applyFill="1" applyBorder="1" applyAlignment="1">
      <alignment horizontal="left" vertical="center"/>
    </xf>
    <xf numFmtId="0" fontId="1" fillId="2" borderId="4" xfId="0" applyFont="1" applyFill="1" applyBorder="1" applyAlignment="1">
      <alignment horizontal="center" vertical="center"/>
    </xf>
    <xf numFmtId="0" fontId="21" fillId="0" borderId="33" xfId="2" applyFont="1" applyBorder="1" applyAlignment="1">
      <alignment horizontal="center" vertical="center" wrapText="1"/>
    </xf>
    <xf numFmtId="0" fontId="21" fillId="0" borderId="33" xfId="2" applyFont="1" applyBorder="1" applyAlignment="1">
      <alignment horizontal="left" vertical="center" wrapText="1"/>
    </xf>
    <xf numFmtId="0" fontId="21" fillId="0" borderId="33" xfId="2" applyFont="1" applyBorder="1" applyAlignment="1">
      <alignment vertical="center" wrapText="1"/>
    </xf>
    <xf numFmtId="0" fontId="23" fillId="13" borderId="33" xfId="2" applyFont="1" applyFill="1" applyBorder="1" applyAlignment="1">
      <alignment horizontal="center"/>
    </xf>
    <xf numFmtId="0" fontId="16" fillId="10" borderId="33" xfId="2" applyFont="1" applyFill="1" applyBorder="1" applyAlignment="1">
      <alignment horizontal="center" vertical="center" wrapText="1"/>
    </xf>
    <xf numFmtId="0" fontId="19" fillId="12" borderId="33" xfId="2" applyFont="1" applyFill="1" applyBorder="1" applyAlignment="1">
      <alignment horizontal="center" vertical="center" wrapText="1"/>
    </xf>
    <xf numFmtId="0" fontId="16" fillId="10" borderId="96" xfId="2" applyFont="1" applyFill="1" applyBorder="1" applyAlignment="1">
      <alignment horizontal="center" vertical="center" wrapText="1"/>
    </xf>
    <xf numFmtId="0" fontId="16" fillId="10" borderId="115" xfId="2" applyFont="1" applyFill="1" applyBorder="1" applyAlignment="1">
      <alignment horizontal="center" vertical="center" wrapText="1"/>
    </xf>
    <xf numFmtId="0" fontId="15" fillId="9" borderId="33" xfId="2" applyFont="1" applyFill="1" applyBorder="1" applyAlignment="1">
      <alignment horizontal="center" vertical="center"/>
    </xf>
    <xf numFmtId="0" fontId="18" fillId="11" borderId="92" xfId="2" applyFont="1" applyFill="1" applyBorder="1" applyAlignment="1">
      <alignment horizontal="center" vertical="center" wrapText="1"/>
    </xf>
    <xf numFmtId="0" fontId="18" fillId="11" borderId="93" xfId="2" applyFont="1" applyFill="1" applyBorder="1" applyAlignment="1">
      <alignment horizontal="center" vertical="center" wrapText="1"/>
    </xf>
    <xf numFmtId="0" fontId="18" fillId="11" borderId="94" xfId="2" applyFont="1" applyFill="1" applyBorder="1" applyAlignment="1">
      <alignment horizontal="center" vertical="center" wrapText="1"/>
    </xf>
    <xf numFmtId="44" fontId="0" fillId="8" borderId="128" xfId="0" applyNumberFormat="1" applyFill="1" applyBorder="1" applyAlignment="1">
      <alignment horizontal="right" vertical="center"/>
    </xf>
    <xf numFmtId="44" fontId="0" fillId="8" borderId="129" xfId="0" applyNumberFormat="1" applyFill="1" applyBorder="1" applyAlignment="1">
      <alignment horizontal="right" vertical="center"/>
    </xf>
    <xf numFmtId="44" fontId="0" fillId="8" borderId="130" xfId="0" applyNumberFormat="1" applyFill="1" applyBorder="1" applyAlignment="1">
      <alignment horizontal="right" vertical="center"/>
    </xf>
    <xf numFmtId="0" fontId="1" fillId="8" borderId="128" xfId="0" applyFont="1" applyFill="1" applyBorder="1" applyAlignment="1">
      <alignment horizontal="center" vertical="center"/>
    </xf>
    <xf numFmtId="0" fontId="1" fillId="8" borderId="131" xfId="0" applyFont="1" applyFill="1" applyBorder="1" applyAlignment="1">
      <alignment horizontal="center" vertical="center"/>
    </xf>
    <xf numFmtId="0" fontId="2" fillId="2" borderId="38" xfId="0" applyFont="1" applyFill="1" applyBorder="1" applyAlignment="1">
      <alignment horizontal="left" vertical="center" wrapText="1"/>
    </xf>
    <xf numFmtId="0" fontId="1" fillId="4" borderId="0" xfId="0" applyFont="1" applyFill="1" applyBorder="1" applyAlignment="1">
      <alignment horizontal="left" vertical="center" wrapText="1"/>
    </xf>
    <xf numFmtId="0" fontId="33" fillId="0" borderId="45" xfId="0" applyFont="1" applyBorder="1" applyAlignment="1">
      <alignment horizontal="center" vertical="center" wrapText="1"/>
    </xf>
    <xf numFmtId="0" fontId="1" fillId="4" borderId="57"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0" fillId="14" borderId="124" xfId="0" applyFill="1" applyBorder="1" applyAlignment="1">
      <alignment horizontal="center" vertical="center"/>
    </xf>
    <xf numFmtId="0" fontId="0" fillId="14" borderId="120" xfId="0" applyFill="1" applyBorder="1" applyAlignment="1">
      <alignment horizontal="center" vertical="center"/>
    </xf>
    <xf numFmtId="0" fontId="3" fillId="4" borderId="118" xfId="0" applyFont="1" applyFill="1" applyBorder="1" applyAlignment="1">
      <alignment horizontal="center" vertical="center"/>
    </xf>
    <xf numFmtId="0" fontId="3" fillId="4" borderId="117" xfId="0" applyFont="1" applyFill="1" applyBorder="1" applyAlignment="1">
      <alignment horizontal="center" vertical="center"/>
    </xf>
    <xf numFmtId="0" fontId="3" fillId="4" borderId="116" xfId="0" applyFont="1" applyFill="1" applyBorder="1" applyAlignment="1">
      <alignment horizontal="center" vertical="center"/>
    </xf>
    <xf numFmtId="0" fontId="2" fillId="2" borderId="61" xfId="0" applyFont="1" applyFill="1" applyBorder="1" applyAlignment="1">
      <alignment horizontal="left" vertical="center" wrapText="1"/>
    </xf>
    <xf numFmtId="0" fontId="4" fillId="3" borderId="132" xfId="0" applyFont="1" applyFill="1" applyBorder="1" applyAlignment="1">
      <alignment horizontal="center" vertical="center" wrapText="1"/>
    </xf>
    <xf numFmtId="0" fontId="4" fillId="3" borderId="133" xfId="0" applyFont="1" applyFill="1" applyBorder="1" applyAlignment="1">
      <alignment horizontal="center" vertical="center" wrapText="1"/>
    </xf>
    <xf numFmtId="0" fontId="4" fillId="3" borderId="134" xfId="0" applyFont="1" applyFill="1" applyBorder="1" applyAlignment="1">
      <alignment horizontal="center" vertical="center" wrapText="1"/>
    </xf>
    <xf numFmtId="0" fontId="3" fillId="8" borderId="5"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97" xfId="0" applyFont="1" applyFill="1" applyBorder="1" applyAlignment="1">
      <alignment horizontal="center" vertical="center"/>
    </xf>
  </cellXfs>
  <cellStyles count="5">
    <cellStyle name="Monétaire" xfId="1" builtinId="4"/>
    <cellStyle name="Monétaire 7" xfId="4" xr:uid="{6DE92A04-B02E-47FE-A2A0-3CB885D12A2D}"/>
    <cellStyle name="Normal" xfId="0" builtinId="0"/>
    <cellStyle name="Normal 2" xfId="2" xr:uid="{F3504196-DCA2-4918-8E01-5A28E673B267}"/>
    <cellStyle name="Texte explicatif" xfId="3" builtinId="5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CECE"/>
      <color rgb="FFD9E1F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88700</xdr:colOff>
      <xdr:row>1</xdr:row>
      <xdr:rowOff>70740</xdr:rowOff>
    </xdr:from>
    <xdr:to>
      <xdr:col>2</xdr:col>
      <xdr:colOff>144780</xdr:colOff>
      <xdr:row>1</xdr:row>
      <xdr:rowOff>863600</xdr:rowOff>
    </xdr:to>
    <xdr:pic>
      <xdr:nvPicPr>
        <xdr:cNvPr id="3" name="Image 2">
          <a:extLst>
            <a:ext uri="{FF2B5EF4-FFF2-40B4-BE49-F238E27FC236}">
              <a16:creationId xmlns:a16="http://schemas.microsoft.com/office/drawing/2014/main" id="{30828393-E3F1-4AD1-9F0C-FD9F8EC0DAE9}"/>
            </a:ext>
          </a:extLst>
        </xdr:cNvPr>
        <xdr:cNvPicPr/>
      </xdr:nvPicPr>
      <xdr:blipFill>
        <a:blip xmlns:r="http://schemas.openxmlformats.org/officeDocument/2006/relationships" r:embed="rId1"/>
        <a:srcRect l="6885" t="8759" b="6561"/>
        <a:stretch/>
      </xdr:blipFill>
      <xdr:spPr>
        <a:xfrm>
          <a:off x="820220" y="253620"/>
          <a:ext cx="773630" cy="78524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g.ged.intranet.justice.gouv.fr/Cassiop&#233;e/Contrat/Inetum_Sopra%20Steria-MJDOMAINE%20PENAL-%20BPU_DQE_LOT%201%20-%20revision%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re &amp; Consignes"/>
      <sheetName val="BPU Lot 1"/>
      <sheetName val="Table des profils Lot 1"/>
      <sheetName val="DQE lot 1"/>
    </sheetNames>
    <sheetDataSet>
      <sheetData sheetId="0">
        <row r="12">
          <cell r="A12" t="str">
            <v>Révision du 13/12/2023</v>
          </cell>
          <cell r="B12">
            <v>1.0170892018779343</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68792-C734-49F8-8AC6-D007D758011E}">
  <dimension ref="B2:K32"/>
  <sheetViews>
    <sheetView zoomScale="90" zoomScaleNormal="90" workbookViewId="0">
      <selection activeCell="M3" sqref="M3"/>
    </sheetView>
  </sheetViews>
  <sheetFormatPr baseColWidth="10" defaultColWidth="9.140625" defaultRowHeight="15" x14ac:dyDescent="0.25"/>
  <cols>
    <col min="1" max="1025" width="10.42578125" customWidth="1"/>
  </cols>
  <sheetData>
    <row r="2" spans="2:11" ht="72.95" customHeight="1" x14ac:dyDescent="0.25">
      <c r="B2" s="216" t="s">
        <v>203</v>
      </c>
      <c r="C2" s="216"/>
      <c r="D2" s="216"/>
      <c r="E2" s="216"/>
      <c r="F2" s="216"/>
      <c r="G2" s="216"/>
      <c r="H2" s="216"/>
      <c r="I2" s="216"/>
      <c r="J2" s="216"/>
      <c r="K2" s="216"/>
    </row>
    <row r="3" spans="2:11" ht="180" customHeight="1" x14ac:dyDescent="0.25">
      <c r="B3" s="217" t="s">
        <v>207</v>
      </c>
      <c r="C3" s="217"/>
      <c r="D3" s="217"/>
      <c r="E3" s="217"/>
      <c r="F3" s="217"/>
      <c r="G3" s="217"/>
      <c r="H3" s="217"/>
      <c r="I3" s="217"/>
      <c r="J3" s="217"/>
      <c r="K3" s="217"/>
    </row>
    <row r="4" spans="2:11" ht="15.75" x14ac:dyDescent="0.25">
      <c r="B4" s="218" t="s">
        <v>0</v>
      </c>
      <c r="C4" s="218"/>
      <c r="D4" s="218"/>
      <c r="E4" s="218"/>
      <c r="F4" s="218"/>
      <c r="G4" s="218"/>
      <c r="H4" s="218"/>
      <c r="I4" s="218"/>
      <c r="J4" s="218"/>
      <c r="K4" s="218"/>
    </row>
    <row r="5" spans="2:11" ht="15.75" x14ac:dyDescent="0.25">
      <c r="B5" s="10" t="s">
        <v>1</v>
      </c>
      <c r="C5" s="219" t="s">
        <v>2</v>
      </c>
      <c r="D5" s="219"/>
      <c r="E5" s="219"/>
      <c r="F5" s="219"/>
      <c r="G5" s="219"/>
      <c r="H5" s="219"/>
      <c r="I5" s="219"/>
      <c r="J5" s="219"/>
      <c r="K5" s="219"/>
    </row>
    <row r="6" spans="2:11" ht="15.75" x14ac:dyDescent="0.25">
      <c r="B6" s="10" t="s">
        <v>3</v>
      </c>
      <c r="C6" s="220" t="s">
        <v>204</v>
      </c>
      <c r="D6" s="220"/>
      <c r="E6" s="220"/>
      <c r="F6" s="220"/>
      <c r="G6" s="220"/>
      <c r="H6" s="220"/>
      <c r="I6" s="220"/>
      <c r="J6" s="220"/>
      <c r="K6" s="220"/>
    </row>
    <row r="7" spans="2:11" ht="15.75" x14ac:dyDescent="0.25">
      <c r="B7" s="11" t="s">
        <v>4</v>
      </c>
      <c r="C7" s="222" t="s">
        <v>6</v>
      </c>
      <c r="D7" s="222"/>
      <c r="E7" s="222"/>
      <c r="F7" s="222"/>
      <c r="G7" s="222"/>
      <c r="H7" s="222"/>
      <c r="I7" s="222"/>
      <c r="J7" s="222"/>
      <c r="K7" s="222"/>
    </row>
    <row r="8" spans="2:11" ht="15.75" x14ac:dyDescent="0.25">
      <c r="B8" s="11" t="s">
        <v>5</v>
      </c>
      <c r="C8" s="221" t="s">
        <v>205</v>
      </c>
      <c r="D8" s="221"/>
      <c r="E8" s="221"/>
      <c r="F8" s="221"/>
      <c r="G8" s="221"/>
      <c r="H8" s="221"/>
      <c r="I8" s="221"/>
      <c r="J8" s="221"/>
      <c r="K8" s="221"/>
    </row>
    <row r="9" spans="2:11" ht="14.45" customHeight="1" x14ac:dyDescent="0.25">
      <c r="B9" s="215" t="s">
        <v>206</v>
      </c>
      <c r="C9" s="215"/>
      <c r="D9" s="215"/>
      <c r="E9" s="215"/>
      <c r="F9" s="215"/>
      <c r="G9" s="215"/>
      <c r="H9" s="215"/>
      <c r="I9" s="215"/>
      <c r="J9" s="215"/>
      <c r="K9" s="215"/>
    </row>
    <row r="10" spans="2:11" ht="15" customHeight="1" x14ac:dyDescent="0.25">
      <c r="B10" s="215"/>
      <c r="C10" s="215"/>
      <c r="D10" s="215"/>
      <c r="E10" s="215"/>
      <c r="F10" s="215"/>
      <c r="G10" s="215"/>
      <c r="H10" s="215"/>
      <c r="I10" s="215"/>
      <c r="J10" s="215"/>
      <c r="K10" s="215"/>
    </row>
    <row r="11" spans="2:11" ht="15" customHeight="1" x14ac:dyDescent="0.25">
      <c r="B11" s="215"/>
      <c r="C11" s="215"/>
      <c r="D11" s="215"/>
      <c r="E11" s="215"/>
      <c r="F11" s="215"/>
      <c r="G11" s="215"/>
      <c r="H11" s="215"/>
      <c r="I11" s="215"/>
      <c r="J11" s="215"/>
      <c r="K11" s="215"/>
    </row>
    <row r="12" spans="2:11" ht="15" customHeight="1" x14ac:dyDescent="0.25">
      <c r="B12" s="215"/>
      <c r="C12" s="215"/>
      <c r="D12" s="215"/>
      <c r="E12" s="215"/>
      <c r="F12" s="215"/>
      <c r="G12" s="215"/>
      <c r="H12" s="215"/>
      <c r="I12" s="215"/>
      <c r="J12" s="215"/>
      <c r="K12" s="215"/>
    </row>
    <row r="13" spans="2:11" ht="15" customHeight="1" x14ac:dyDescent="0.25">
      <c r="B13" s="215"/>
      <c r="C13" s="215"/>
      <c r="D13" s="215"/>
      <c r="E13" s="215"/>
      <c r="F13" s="215"/>
      <c r="G13" s="215"/>
      <c r="H13" s="215"/>
      <c r="I13" s="215"/>
      <c r="J13" s="215"/>
      <c r="K13" s="215"/>
    </row>
    <row r="14" spans="2:11" ht="15" customHeight="1" x14ac:dyDescent="0.25">
      <c r="B14" s="215"/>
      <c r="C14" s="215"/>
      <c r="D14" s="215"/>
      <c r="E14" s="215"/>
      <c r="F14" s="215"/>
      <c r="G14" s="215"/>
      <c r="H14" s="215"/>
      <c r="I14" s="215"/>
      <c r="J14" s="215"/>
      <c r="K14" s="215"/>
    </row>
    <row r="15" spans="2:11" ht="15" customHeight="1" x14ac:dyDescent="0.25">
      <c r="B15" s="215"/>
      <c r="C15" s="215"/>
      <c r="D15" s="215"/>
      <c r="E15" s="215"/>
      <c r="F15" s="215"/>
      <c r="G15" s="215"/>
      <c r="H15" s="215"/>
      <c r="I15" s="215"/>
      <c r="J15" s="215"/>
      <c r="K15" s="215"/>
    </row>
    <row r="16" spans="2:11" ht="15" customHeight="1" x14ac:dyDescent="0.25">
      <c r="B16" s="215"/>
      <c r="C16" s="215"/>
      <c r="D16" s="215"/>
      <c r="E16" s="215"/>
      <c r="F16" s="215"/>
      <c r="G16" s="215"/>
      <c r="H16" s="215"/>
      <c r="I16" s="215"/>
      <c r="J16" s="215"/>
      <c r="K16" s="215"/>
    </row>
    <row r="17" spans="2:11" ht="15" customHeight="1" x14ac:dyDescent="0.25">
      <c r="B17" s="215"/>
      <c r="C17" s="215"/>
      <c r="D17" s="215"/>
      <c r="E17" s="215"/>
      <c r="F17" s="215"/>
      <c r="G17" s="215"/>
      <c r="H17" s="215"/>
      <c r="I17" s="215"/>
      <c r="J17" s="215"/>
      <c r="K17" s="215"/>
    </row>
    <row r="18" spans="2:11" ht="15" customHeight="1" x14ac:dyDescent="0.25">
      <c r="B18" s="215"/>
      <c r="C18" s="215"/>
      <c r="D18" s="215"/>
      <c r="E18" s="215"/>
      <c r="F18" s="215"/>
      <c r="G18" s="215"/>
      <c r="H18" s="215"/>
      <c r="I18" s="215"/>
      <c r="J18" s="215"/>
      <c r="K18" s="215"/>
    </row>
    <row r="19" spans="2:11" ht="15" customHeight="1" x14ac:dyDescent="0.25">
      <c r="B19" s="215"/>
      <c r="C19" s="215"/>
      <c r="D19" s="215"/>
      <c r="E19" s="215"/>
      <c r="F19" s="215"/>
      <c r="G19" s="215"/>
      <c r="H19" s="215"/>
      <c r="I19" s="215"/>
      <c r="J19" s="215"/>
      <c r="K19" s="215"/>
    </row>
    <row r="20" spans="2:11" ht="15" customHeight="1" x14ac:dyDescent="0.25">
      <c r="B20" s="215"/>
      <c r="C20" s="215"/>
      <c r="D20" s="215"/>
      <c r="E20" s="215"/>
      <c r="F20" s="215"/>
      <c r="G20" s="215"/>
      <c r="H20" s="215"/>
      <c r="I20" s="215"/>
      <c r="J20" s="215"/>
      <c r="K20" s="215"/>
    </row>
    <row r="21" spans="2:11" ht="15" customHeight="1" x14ac:dyDescent="0.25">
      <c r="B21" s="215"/>
      <c r="C21" s="215"/>
      <c r="D21" s="215"/>
      <c r="E21" s="215"/>
      <c r="F21" s="215"/>
      <c r="G21" s="215"/>
      <c r="H21" s="215"/>
      <c r="I21" s="215"/>
      <c r="J21" s="215"/>
      <c r="K21" s="215"/>
    </row>
    <row r="22" spans="2:11" ht="15" customHeight="1" x14ac:dyDescent="0.25">
      <c r="B22" s="215"/>
      <c r="C22" s="215"/>
      <c r="D22" s="215"/>
      <c r="E22" s="215"/>
      <c r="F22" s="215"/>
      <c r="G22" s="215"/>
      <c r="H22" s="215"/>
      <c r="I22" s="215"/>
      <c r="J22" s="215"/>
      <c r="K22" s="215"/>
    </row>
    <row r="23" spans="2:11" ht="15" customHeight="1" x14ac:dyDescent="0.25">
      <c r="B23" s="215"/>
      <c r="C23" s="215"/>
      <c r="D23" s="215"/>
      <c r="E23" s="215"/>
      <c r="F23" s="215"/>
      <c r="G23" s="215"/>
      <c r="H23" s="215"/>
      <c r="I23" s="215"/>
      <c r="J23" s="215"/>
      <c r="K23" s="215"/>
    </row>
    <row r="24" spans="2:11" ht="15" customHeight="1" x14ac:dyDescent="0.25">
      <c r="B24" s="215"/>
      <c r="C24" s="215"/>
      <c r="D24" s="215"/>
      <c r="E24" s="215"/>
      <c r="F24" s="215"/>
      <c r="G24" s="215"/>
      <c r="H24" s="215"/>
      <c r="I24" s="215"/>
      <c r="J24" s="215"/>
      <c r="K24" s="215"/>
    </row>
    <row r="25" spans="2:11" ht="15" customHeight="1" x14ac:dyDescent="0.25">
      <c r="B25" s="215"/>
      <c r="C25" s="215"/>
      <c r="D25" s="215"/>
      <c r="E25" s="215"/>
      <c r="F25" s="215"/>
      <c r="G25" s="215"/>
      <c r="H25" s="215"/>
      <c r="I25" s="215"/>
      <c r="J25" s="215"/>
      <c r="K25" s="215"/>
    </row>
    <row r="26" spans="2:11" ht="15" customHeight="1" x14ac:dyDescent="0.25">
      <c r="B26" s="215"/>
      <c r="C26" s="215"/>
      <c r="D26" s="215"/>
      <c r="E26" s="215"/>
      <c r="F26" s="215"/>
      <c r="G26" s="215"/>
      <c r="H26" s="215"/>
      <c r="I26" s="215"/>
      <c r="J26" s="215"/>
      <c r="K26" s="215"/>
    </row>
    <row r="27" spans="2:11" ht="15" customHeight="1" x14ac:dyDescent="0.25">
      <c r="B27" s="215"/>
      <c r="C27" s="215"/>
      <c r="D27" s="215"/>
      <c r="E27" s="215"/>
      <c r="F27" s="215"/>
      <c r="G27" s="215"/>
      <c r="H27" s="215"/>
      <c r="I27" s="215"/>
      <c r="J27" s="215"/>
      <c r="K27" s="215"/>
    </row>
    <row r="28" spans="2:11" ht="15" customHeight="1" x14ac:dyDescent="0.25">
      <c r="B28" s="215"/>
      <c r="C28" s="215"/>
      <c r="D28" s="215"/>
      <c r="E28" s="215"/>
      <c r="F28" s="215"/>
      <c r="G28" s="215"/>
      <c r="H28" s="215"/>
      <c r="I28" s="215"/>
      <c r="J28" s="215"/>
      <c r="K28" s="215"/>
    </row>
    <row r="29" spans="2:11" ht="15" customHeight="1" x14ac:dyDescent="0.25">
      <c r="B29" s="215"/>
      <c r="C29" s="215"/>
      <c r="D29" s="215"/>
      <c r="E29" s="215"/>
      <c r="F29" s="215"/>
      <c r="G29" s="215"/>
      <c r="H29" s="215"/>
      <c r="I29" s="215"/>
      <c r="J29" s="215"/>
      <c r="K29" s="215"/>
    </row>
    <row r="30" spans="2:11" ht="15" customHeight="1" x14ac:dyDescent="0.25">
      <c r="B30" s="215"/>
      <c r="C30" s="215"/>
      <c r="D30" s="215"/>
      <c r="E30" s="215"/>
      <c r="F30" s="215"/>
      <c r="G30" s="215"/>
      <c r="H30" s="215"/>
      <c r="I30" s="215"/>
      <c r="J30" s="215"/>
      <c r="K30" s="215"/>
    </row>
    <row r="31" spans="2:11" ht="15" customHeight="1" x14ac:dyDescent="0.25">
      <c r="B31" s="215"/>
      <c r="C31" s="215"/>
      <c r="D31" s="215"/>
      <c r="E31" s="215"/>
      <c r="F31" s="215"/>
      <c r="G31" s="215"/>
      <c r="H31" s="215"/>
      <c r="I31" s="215"/>
      <c r="J31" s="215"/>
      <c r="K31" s="215"/>
    </row>
    <row r="32" spans="2:11" ht="75" customHeight="1" x14ac:dyDescent="0.25">
      <c r="B32" s="215"/>
      <c r="C32" s="215"/>
      <c r="D32" s="215"/>
      <c r="E32" s="215"/>
      <c r="F32" s="215"/>
      <c r="G32" s="215"/>
      <c r="H32" s="215"/>
      <c r="I32" s="215"/>
      <c r="J32" s="215"/>
      <c r="K32" s="215"/>
    </row>
  </sheetData>
  <sheetProtection algorithmName="SHA-512" hashValue="oWxtc4uFA9s3Acj/dUeN/KbrwcKkqz4Em6MapMcZ2RbLGHeNgZhPKD8ZcSWSuw/So8hZ7vvvS19Y+E42ecgjaw==" saltValue="QC18//cehz6QhGa4DD9PFQ==" spinCount="100000" sheet="1" objects="1" scenarios="1"/>
  <mergeCells count="8">
    <mergeCell ref="B9:K32"/>
    <mergeCell ref="B2:K2"/>
    <mergeCell ref="B3:K3"/>
    <mergeCell ref="B4:K4"/>
    <mergeCell ref="C5:K5"/>
    <mergeCell ref="C6:K6"/>
    <mergeCell ref="C8:K8"/>
    <mergeCell ref="C7:K7"/>
  </mergeCells>
  <pageMargins left="0.7" right="0.7" top="0.75" bottom="0.75" header="0.3" footer="0.3"/>
  <customProperties>
    <customPr name="_pios_id" r:id="rId1"/>
  </customPropertie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6C970-00D0-408E-9996-F724DFEF28CF}">
  <dimension ref="B1:O119"/>
  <sheetViews>
    <sheetView topLeftCell="A92" zoomScale="62" zoomScaleNormal="70" workbookViewId="0">
      <selection activeCell="H101" sqref="H101"/>
    </sheetView>
  </sheetViews>
  <sheetFormatPr baseColWidth="10" defaultColWidth="10.85546875" defaultRowHeight="15" x14ac:dyDescent="0.25"/>
  <cols>
    <col min="1" max="1" width="10.85546875" style="1" customWidth="1"/>
    <col min="2" max="2" width="18" style="1" customWidth="1"/>
    <col min="3" max="3" width="53" style="16" customWidth="1"/>
    <col min="4" max="4" width="25.5703125" style="2" customWidth="1"/>
    <col min="5" max="5" width="33" style="2" customWidth="1"/>
    <col min="6" max="6" width="37" style="168" customWidth="1"/>
    <col min="7" max="7" width="38" style="168" customWidth="1"/>
    <col min="8" max="8" width="20.85546875" style="37" customWidth="1"/>
    <col min="9" max="9" width="20.7109375" style="37" customWidth="1"/>
    <col min="10" max="10" width="16.140625" style="2" customWidth="1"/>
    <col min="11" max="11" width="16.7109375" style="2" customWidth="1"/>
    <col min="12" max="12" width="15.5703125" style="2" customWidth="1"/>
    <col min="13" max="13" width="17.140625" style="2" customWidth="1"/>
    <col min="14" max="16384" width="10.85546875" style="1"/>
  </cols>
  <sheetData>
    <row r="1" spans="2:13" ht="15.75" thickBot="1" x14ac:dyDescent="0.3"/>
    <row r="2" spans="2:13" ht="104.45" customHeight="1" thickBot="1" x14ac:dyDescent="0.3">
      <c r="B2" s="265" t="s">
        <v>208</v>
      </c>
      <c r="C2" s="266"/>
      <c r="D2" s="266"/>
      <c r="E2" s="266"/>
      <c r="F2" s="266"/>
      <c r="G2" s="266"/>
      <c r="H2" s="266"/>
      <c r="I2" s="267"/>
      <c r="J2" s="1"/>
      <c r="K2" s="1"/>
      <c r="L2" s="1"/>
      <c r="M2" s="1"/>
    </row>
    <row r="3" spans="2:13" ht="15.75" thickBot="1" x14ac:dyDescent="0.3"/>
    <row r="4" spans="2:13" ht="32.450000000000003" customHeight="1" thickBot="1" x14ac:dyDescent="0.3">
      <c r="B4" s="278" t="s">
        <v>7</v>
      </c>
      <c r="C4" s="279"/>
      <c r="D4" s="279"/>
      <c r="E4" s="279"/>
      <c r="F4" s="279"/>
      <c r="G4" s="279"/>
      <c r="H4" s="279"/>
      <c r="I4" s="280"/>
      <c r="J4" s="1"/>
      <c r="K4" s="1"/>
      <c r="L4" s="1"/>
      <c r="M4" s="1"/>
    </row>
    <row r="5" spans="2:13" ht="15.75" thickBot="1" x14ac:dyDescent="0.3"/>
    <row r="6" spans="2:13" s="2" customFormat="1" ht="16.5" thickTop="1" thickBot="1" x14ac:dyDescent="0.3">
      <c r="B6" s="6" t="s">
        <v>8</v>
      </c>
      <c r="C6" s="258" t="s">
        <v>9</v>
      </c>
      <c r="D6" s="281"/>
      <c r="E6" s="3" t="s">
        <v>10</v>
      </c>
      <c r="F6" s="75" t="s">
        <v>11</v>
      </c>
      <c r="G6" s="5" t="s">
        <v>12</v>
      </c>
      <c r="H6" s="45" t="s">
        <v>13</v>
      </c>
      <c r="I6" s="60" t="s">
        <v>14</v>
      </c>
    </row>
    <row r="7" spans="2:13" ht="27" customHeight="1" thickTop="1" thickBot="1" x14ac:dyDescent="0.3">
      <c r="B7" s="102" t="s">
        <v>15</v>
      </c>
      <c r="C7" s="252" t="s">
        <v>16</v>
      </c>
      <c r="D7" s="232"/>
      <c r="E7" s="101"/>
      <c r="F7" s="13"/>
      <c r="G7" s="169" t="s">
        <v>17</v>
      </c>
      <c r="H7" s="194"/>
      <c r="I7" s="166">
        <f t="shared" ref="I7" si="0">H7*1.2</f>
        <v>0</v>
      </c>
      <c r="J7" s="37"/>
      <c r="K7" s="1"/>
      <c r="L7" s="1"/>
      <c r="M7" s="1"/>
    </row>
    <row r="8" spans="2:13" ht="18.600000000000001" customHeight="1" thickTop="1" x14ac:dyDescent="0.25">
      <c r="B8" s="283" t="s">
        <v>24</v>
      </c>
      <c r="C8" s="289" t="s">
        <v>25</v>
      </c>
      <c r="D8" s="290"/>
      <c r="E8" s="12" t="s">
        <v>192</v>
      </c>
      <c r="F8" s="13"/>
      <c r="G8" s="12" t="s">
        <v>26</v>
      </c>
      <c r="H8" s="195"/>
      <c r="I8" s="54">
        <f t="shared" ref="I8" si="1">H8*1.2</f>
        <v>0</v>
      </c>
      <c r="J8" s="37"/>
      <c r="M8" s="1"/>
    </row>
    <row r="9" spans="2:13" ht="18" customHeight="1" x14ac:dyDescent="0.25">
      <c r="B9" s="284"/>
      <c r="C9" s="291"/>
      <c r="D9" s="292"/>
      <c r="E9" s="286" t="s">
        <v>193</v>
      </c>
      <c r="F9" s="14" t="s">
        <v>188</v>
      </c>
      <c r="G9" s="14" t="s">
        <v>27</v>
      </c>
      <c r="H9" s="196"/>
      <c r="I9" s="163"/>
      <c r="J9" s="37"/>
      <c r="M9" s="1"/>
    </row>
    <row r="10" spans="2:13" ht="18" customHeight="1" x14ac:dyDescent="0.25">
      <c r="B10" s="284"/>
      <c r="C10" s="291"/>
      <c r="D10" s="292"/>
      <c r="E10" s="287"/>
      <c r="F10" s="14" t="s">
        <v>189</v>
      </c>
      <c r="G10" s="14" t="s">
        <v>27</v>
      </c>
      <c r="H10" s="196"/>
      <c r="I10" s="163"/>
      <c r="J10" s="37"/>
      <c r="M10" s="1"/>
    </row>
    <row r="11" spans="2:13" ht="18" customHeight="1" x14ac:dyDescent="0.25">
      <c r="B11" s="284"/>
      <c r="C11" s="291"/>
      <c r="D11" s="292"/>
      <c r="E11" s="287"/>
      <c r="F11" s="14" t="s">
        <v>190</v>
      </c>
      <c r="G11" s="14" t="s">
        <v>27</v>
      </c>
      <c r="H11" s="196"/>
      <c r="I11" s="163"/>
      <c r="J11" s="37"/>
      <c r="M11" s="1"/>
    </row>
    <row r="12" spans="2:13" ht="18" customHeight="1" x14ac:dyDescent="0.25">
      <c r="B12" s="284"/>
      <c r="C12" s="291"/>
      <c r="D12" s="292"/>
      <c r="E12" s="295"/>
      <c r="F12" s="14" t="s">
        <v>191</v>
      </c>
      <c r="G12" s="14" t="s">
        <v>27</v>
      </c>
      <c r="H12" s="196"/>
      <c r="I12" s="163"/>
      <c r="J12" s="37"/>
      <c r="M12" s="1"/>
    </row>
    <row r="13" spans="2:13" ht="21.6" customHeight="1" x14ac:dyDescent="0.25">
      <c r="B13" s="284"/>
      <c r="C13" s="291"/>
      <c r="D13" s="292"/>
      <c r="E13" s="286" t="s">
        <v>28</v>
      </c>
      <c r="F13" s="14" t="s">
        <v>29</v>
      </c>
      <c r="G13" s="14" t="s">
        <v>27</v>
      </c>
      <c r="H13" s="196"/>
      <c r="I13" s="163"/>
      <c r="J13" s="37"/>
      <c r="M13" s="1"/>
    </row>
    <row r="14" spans="2:13" ht="18.600000000000001" customHeight="1" x14ac:dyDescent="0.25">
      <c r="B14" s="284"/>
      <c r="C14" s="291"/>
      <c r="D14" s="292"/>
      <c r="E14" s="287"/>
      <c r="F14" s="14" t="s">
        <v>30</v>
      </c>
      <c r="G14" s="14" t="s">
        <v>27</v>
      </c>
      <c r="H14" s="196"/>
      <c r="I14" s="163"/>
      <c r="J14" s="37"/>
      <c r="M14" s="1"/>
    </row>
    <row r="15" spans="2:13" ht="18.600000000000001" customHeight="1" thickBot="1" x14ac:dyDescent="0.3">
      <c r="B15" s="285"/>
      <c r="C15" s="293"/>
      <c r="D15" s="294"/>
      <c r="E15" s="288"/>
      <c r="F15" s="15" t="s">
        <v>31</v>
      </c>
      <c r="G15" s="99" t="s">
        <v>27</v>
      </c>
      <c r="H15" s="197"/>
      <c r="I15" s="164"/>
      <c r="J15" s="37"/>
      <c r="M15" s="1"/>
    </row>
    <row r="16" spans="2:13" ht="18" customHeight="1" thickTop="1" x14ac:dyDescent="0.25">
      <c r="B16" s="226" t="s">
        <v>173</v>
      </c>
      <c r="C16" s="231" t="s">
        <v>174</v>
      </c>
      <c r="D16" s="232"/>
      <c r="E16" s="228" t="s">
        <v>175</v>
      </c>
      <c r="F16" s="12" t="s">
        <v>18</v>
      </c>
      <c r="G16" s="12" t="s">
        <v>19</v>
      </c>
      <c r="H16" s="195"/>
      <c r="I16" s="52">
        <f t="shared" ref="I16:I23" si="2">H16*1.2</f>
        <v>0</v>
      </c>
      <c r="J16" s="37"/>
      <c r="M16" s="1"/>
    </row>
    <row r="17" spans="2:13" ht="18" customHeight="1" x14ac:dyDescent="0.25">
      <c r="B17" s="227"/>
      <c r="C17" s="233"/>
      <c r="D17" s="234"/>
      <c r="E17" s="229"/>
      <c r="F17" s="14" t="s">
        <v>20</v>
      </c>
      <c r="G17" s="14" t="s">
        <v>21</v>
      </c>
      <c r="H17" s="198"/>
      <c r="I17" s="53">
        <f t="shared" si="2"/>
        <v>0</v>
      </c>
      <c r="J17" s="37"/>
      <c r="M17" s="1"/>
    </row>
    <row r="18" spans="2:13" ht="18" customHeight="1" x14ac:dyDescent="0.25">
      <c r="B18" s="227"/>
      <c r="C18" s="233"/>
      <c r="D18" s="234"/>
      <c r="E18" s="229"/>
      <c r="F18" s="14" t="s">
        <v>22</v>
      </c>
      <c r="G18" s="14" t="s">
        <v>21</v>
      </c>
      <c r="H18" s="198"/>
      <c r="I18" s="53">
        <f t="shared" si="2"/>
        <v>0</v>
      </c>
      <c r="J18" s="37"/>
      <c r="M18" s="1"/>
    </row>
    <row r="19" spans="2:13" ht="18" customHeight="1" thickBot="1" x14ac:dyDescent="0.3">
      <c r="B19" s="227"/>
      <c r="C19" s="233"/>
      <c r="D19" s="234"/>
      <c r="E19" s="229"/>
      <c r="F19" s="14" t="s">
        <v>23</v>
      </c>
      <c r="G19" s="14" t="s">
        <v>21</v>
      </c>
      <c r="H19" s="198"/>
      <c r="I19" s="53">
        <f t="shared" si="2"/>
        <v>0</v>
      </c>
      <c r="J19" s="37"/>
      <c r="M19" s="1"/>
    </row>
    <row r="20" spans="2:13" ht="18" customHeight="1" thickTop="1" x14ac:dyDescent="0.25">
      <c r="B20" s="227"/>
      <c r="C20" s="233"/>
      <c r="D20" s="234"/>
      <c r="E20" s="228" t="s">
        <v>176</v>
      </c>
      <c r="F20" s="12" t="s">
        <v>18</v>
      </c>
      <c r="G20" s="12" t="s">
        <v>19</v>
      </c>
      <c r="H20" s="199"/>
      <c r="I20" s="52">
        <f t="shared" si="2"/>
        <v>0</v>
      </c>
      <c r="J20" s="37"/>
      <c r="M20" s="1"/>
    </row>
    <row r="21" spans="2:13" ht="18" customHeight="1" x14ac:dyDescent="0.25">
      <c r="B21" s="227"/>
      <c r="C21" s="233"/>
      <c r="D21" s="234"/>
      <c r="E21" s="229"/>
      <c r="F21" s="14" t="s">
        <v>20</v>
      </c>
      <c r="G21" s="14" t="s">
        <v>21</v>
      </c>
      <c r="H21" s="200"/>
      <c r="I21" s="53">
        <f t="shared" si="2"/>
        <v>0</v>
      </c>
      <c r="J21" s="37"/>
      <c r="M21" s="1"/>
    </row>
    <row r="22" spans="2:13" ht="18" customHeight="1" x14ac:dyDescent="0.25">
      <c r="B22" s="227"/>
      <c r="C22" s="233"/>
      <c r="D22" s="234"/>
      <c r="E22" s="229"/>
      <c r="F22" s="14" t="s">
        <v>22</v>
      </c>
      <c r="G22" s="14" t="s">
        <v>21</v>
      </c>
      <c r="H22" s="200"/>
      <c r="I22" s="53">
        <f t="shared" si="2"/>
        <v>0</v>
      </c>
      <c r="J22" s="37"/>
      <c r="M22" s="1"/>
    </row>
    <row r="23" spans="2:13" ht="18" customHeight="1" thickBot="1" x14ac:dyDescent="0.3">
      <c r="B23" s="227"/>
      <c r="C23" s="235"/>
      <c r="D23" s="236"/>
      <c r="E23" s="230"/>
      <c r="F23" s="99" t="s">
        <v>23</v>
      </c>
      <c r="G23" s="99" t="s">
        <v>21</v>
      </c>
      <c r="H23" s="201"/>
      <c r="I23" s="106">
        <f t="shared" si="2"/>
        <v>0</v>
      </c>
      <c r="J23" s="37"/>
      <c r="M23" s="1"/>
    </row>
    <row r="24" spans="2:13" ht="27" customHeight="1" thickTop="1" thickBot="1" x14ac:dyDescent="0.3">
      <c r="B24" s="107" t="s">
        <v>184</v>
      </c>
      <c r="C24" s="250" t="s">
        <v>178</v>
      </c>
      <c r="D24" s="223"/>
      <c r="E24" s="108"/>
      <c r="F24" s="176"/>
      <c r="G24" s="170" t="s">
        <v>179</v>
      </c>
      <c r="H24" s="202"/>
      <c r="I24" s="165">
        <f t="shared" ref="I24" si="3">H24*1.2</f>
        <v>0</v>
      </c>
      <c r="J24" s="37"/>
      <c r="K24" s="1"/>
      <c r="L24" s="1"/>
      <c r="M24" s="1"/>
    </row>
    <row r="25" spans="2:13" ht="15.75" thickTop="1" x14ac:dyDescent="0.25">
      <c r="C25" s="74"/>
      <c r="D25" s="28"/>
    </row>
    <row r="26" spans="2:13" ht="15.75" thickBot="1" x14ac:dyDescent="0.3"/>
    <row r="27" spans="2:13" ht="33" customHeight="1" thickBot="1" x14ac:dyDescent="0.3">
      <c r="B27" s="241" t="s">
        <v>32</v>
      </c>
      <c r="C27" s="242"/>
      <c r="D27" s="242"/>
      <c r="E27" s="242"/>
      <c r="F27" s="242"/>
      <c r="G27" s="242"/>
      <c r="H27" s="242"/>
      <c r="I27" s="243"/>
      <c r="J27" s="1"/>
      <c r="K27" s="1"/>
      <c r="M27" s="1"/>
    </row>
    <row r="28" spans="2:13" ht="15.75" thickBot="1" x14ac:dyDescent="0.3">
      <c r="B28" s="20"/>
      <c r="C28" s="21"/>
      <c r="D28" s="22"/>
      <c r="E28" s="22"/>
      <c r="F28" s="171"/>
      <c r="G28" s="171"/>
      <c r="H28" s="39"/>
      <c r="I28" s="39"/>
      <c r="J28" s="1"/>
    </row>
    <row r="29" spans="2:13" s="2" customFormat="1" ht="16.5" thickTop="1" thickBot="1" x14ac:dyDescent="0.3">
      <c r="B29" s="24" t="s">
        <v>8</v>
      </c>
      <c r="C29" s="276" t="s">
        <v>9</v>
      </c>
      <c r="D29" s="276"/>
      <c r="E29" s="277"/>
      <c r="F29" s="19" t="s">
        <v>210</v>
      </c>
      <c r="G29" s="19" t="s">
        <v>33</v>
      </c>
      <c r="H29" s="40" t="s">
        <v>13</v>
      </c>
      <c r="I29" s="55" t="s">
        <v>14</v>
      </c>
    </row>
    <row r="30" spans="2:13" ht="18.95" customHeight="1" thickTop="1" thickBot="1" x14ac:dyDescent="0.3">
      <c r="B30" s="237" t="s">
        <v>34</v>
      </c>
      <c r="C30" s="268" t="s">
        <v>35</v>
      </c>
      <c r="D30" s="268"/>
      <c r="E30" s="269"/>
      <c r="F30" s="177" t="s">
        <v>36</v>
      </c>
      <c r="G30" s="249" t="s">
        <v>17</v>
      </c>
      <c r="H30" s="199"/>
      <c r="I30" s="56">
        <f t="shared" ref="I30:I38" si="4">H30*1.2</f>
        <v>0</v>
      </c>
      <c r="J30" s="37"/>
      <c r="K30" s="1"/>
      <c r="M30" s="1"/>
    </row>
    <row r="31" spans="2:13" ht="18.95" customHeight="1" thickTop="1" thickBot="1" x14ac:dyDescent="0.3">
      <c r="B31" s="237"/>
      <c r="C31" s="254"/>
      <c r="D31" s="254"/>
      <c r="E31" s="234"/>
      <c r="F31" s="178" t="s">
        <v>37</v>
      </c>
      <c r="G31" s="247"/>
      <c r="H31" s="200"/>
      <c r="I31" s="57">
        <f t="shared" si="4"/>
        <v>0</v>
      </c>
      <c r="J31" s="37"/>
      <c r="K31" s="1"/>
      <c r="M31" s="1"/>
    </row>
    <row r="32" spans="2:13" ht="18.95" customHeight="1" thickTop="1" thickBot="1" x14ac:dyDescent="0.3">
      <c r="B32" s="237"/>
      <c r="C32" s="254"/>
      <c r="D32" s="254"/>
      <c r="E32" s="234"/>
      <c r="F32" s="178" t="s">
        <v>38</v>
      </c>
      <c r="G32" s="247"/>
      <c r="H32" s="200"/>
      <c r="I32" s="57">
        <f t="shared" si="4"/>
        <v>0</v>
      </c>
      <c r="J32" s="37"/>
      <c r="K32" s="1"/>
      <c r="L32" s="1"/>
      <c r="M32" s="1"/>
    </row>
    <row r="33" spans="2:13" ht="18.95" customHeight="1" thickTop="1" thickBot="1" x14ac:dyDescent="0.3">
      <c r="B33" s="237"/>
      <c r="C33" s="274"/>
      <c r="D33" s="274"/>
      <c r="E33" s="275"/>
      <c r="F33" s="179" t="s">
        <v>39</v>
      </c>
      <c r="G33" s="248"/>
      <c r="H33" s="203"/>
      <c r="I33" s="58">
        <f t="shared" si="4"/>
        <v>0</v>
      </c>
      <c r="J33" s="37"/>
      <c r="K33" s="1"/>
      <c r="L33" s="1"/>
      <c r="M33" s="1"/>
    </row>
    <row r="34" spans="2:13" ht="18.95" customHeight="1" thickTop="1" thickBot="1" x14ac:dyDescent="0.3">
      <c r="B34" s="23" t="s">
        <v>40</v>
      </c>
      <c r="C34" s="271" t="s">
        <v>41</v>
      </c>
      <c r="D34" s="272"/>
      <c r="E34" s="273"/>
      <c r="F34" s="180"/>
      <c r="G34" s="14" t="s">
        <v>49</v>
      </c>
      <c r="H34" s="200"/>
      <c r="I34" s="57">
        <f t="shared" si="4"/>
        <v>0</v>
      </c>
      <c r="J34" s="37"/>
      <c r="K34" s="1"/>
      <c r="L34" s="1"/>
      <c r="M34" s="1"/>
    </row>
    <row r="35" spans="2:13" ht="18.95" customHeight="1" thickTop="1" thickBot="1" x14ac:dyDescent="0.3">
      <c r="B35" s="237" t="s">
        <v>42</v>
      </c>
      <c r="C35" s="268" t="s">
        <v>201</v>
      </c>
      <c r="D35" s="268"/>
      <c r="E35" s="269"/>
      <c r="F35" s="177" t="s">
        <v>217</v>
      </c>
      <c r="G35" s="249" t="s">
        <v>17</v>
      </c>
      <c r="H35" s="199"/>
      <c r="I35" s="56">
        <f t="shared" si="4"/>
        <v>0</v>
      </c>
      <c r="J35" s="37"/>
      <c r="K35" s="1"/>
      <c r="L35" s="1"/>
      <c r="M35" s="1"/>
    </row>
    <row r="36" spans="2:13" ht="18.95" customHeight="1" thickTop="1" thickBot="1" x14ac:dyDescent="0.3">
      <c r="B36" s="237"/>
      <c r="C36" s="254"/>
      <c r="D36" s="254"/>
      <c r="E36" s="234"/>
      <c r="F36" s="178" t="s">
        <v>218</v>
      </c>
      <c r="G36" s="247"/>
      <c r="H36" s="200"/>
      <c r="I36" s="57">
        <f t="shared" si="4"/>
        <v>0</v>
      </c>
      <c r="J36" s="37"/>
      <c r="K36" s="1"/>
      <c r="L36" s="1"/>
      <c r="M36" s="1"/>
    </row>
    <row r="37" spans="2:13" ht="18.95" customHeight="1" thickTop="1" thickBot="1" x14ac:dyDescent="0.3">
      <c r="B37" s="237"/>
      <c r="C37" s="254"/>
      <c r="D37" s="254"/>
      <c r="E37" s="234"/>
      <c r="F37" s="178" t="s">
        <v>219</v>
      </c>
      <c r="G37" s="247"/>
      <c r="H37" s="200"/>
      <c r="I37" s="57">
        <f t="shared" si="4"/>
        <v>0</v>
      </c>
      <c r="J37" s="37"/>
      <c r="K37" s="1"/>
      <c r="L37" s="1"/>
      <c r="M37" s="1"/>
    </row>
    <row r="38" spans="2:13" ht="18.95" customHeight="1" thickTop="1" thickBot="1" x14ac:dyDescent="0.3">
      <c r="B38" s="237"/>
      <c r="C38" s="270"/>
      <c r="D38" s="270"/>
      <c r="E38" s="236"/>
      <c r="F38" s="178" t="s">
        <v>220</v>
      </c>
      <c r="G38" s="282"/>
      <c r="H38" s="204"/>
      <c r="I38" s="59">
        <f t="shared" si="4"/>
        <v>0</v>
      </c>
      <c r="J38" s="37"/>
      <c r="K38" s="1"/>
      <c r="L38" s="1"/>
      <c r="M38" s="1"/>
    </row>
    <row r="39" spans="2:13" ht="15.75" thickTop="1" x14ac:dyDescent="0.25">
      <c r="D39" s="1"/>
    </row>
    <row r="40" spans="2:13" ht="15.75" thickBot="1" x14ac:dyDescent="0.3">
      <c r="D40" s="1"/>
    </row>
    <row r="41" spans="2:13" ht="33" customHeight="1" thickBot="1" x14ac:dyDescent="0.3">
      <c r="B41" s="241" t="s">
        <v>43</v>
      </c>
      <c r="C41" s="242"/>
      <c r="D41" s="242"/>
      <c r="E41" s="242"/>
      <c r="F41" s="242"/>
      <c r="G41" s="242"/>
      <c r="H41" s="242"/>
      <c r="I41" s="243"/>
      <c r="J41" s="1"/>
      <c r="K41" s="1"/>
      <c r="L41" s="1"/>
      <c r="M41" s="1"/>
    </row>
    <row r="42" spans="2:13" ht="15.75" thickBot="1" x14ac:dyDescent="0.3">
      <c r="D42" s="1"/>
      <c r="J42" s="1"/>
    </row>
    <row r="43" spans="2:13" s="2" customFormat="1" ht="16.5" thickTop="1" thickBot="1" x14ac:dyDescent="0.3">
      <c r="B43" s="26" t="s">
        <v>8</v>
      </c>
      <c r="C43" s="307" t="s">
        <v>9</v>
      </c>
      <c r="D43" s="308"/>
      <c r="E43" s="308"/>
      <c r="F43" s="19" t="s">
        <v>210</v>
      </c>
      <c r="G43" s="79" t="s">
        <v>33</v>
      </c>
      <c r="H43" s="45" t="s">
        <v>13</v>
      </c>
      <c r="I43" s="81" t="s">
        <v>14</v>
      </c>
    </row>
    <row r="44" spans="2:13" ht="33" customHeight="1" thickTop="1" x14ac:dyDescent="0.25">
      <c r="B44" s="238" t="s">
        <v>44</v>
      </c>
      <c r="C44" s="254" t="s">
        <v>45</v>
      </c>
      <c r="D44" s="254"/>
      <c r="E44" s="234"/>
      <c r="F44" s="301"/>
      <c r="G44" s="78" t="s">
        <v>212</v>
      </c>
      <c r="H44" s="205"/>
      <c r="I44" s="80">
        <f t="shared" ref="I44:I58" si="5">H44*1.2</f>
        <v>0</v>
      </c>
      <c r="J44" s="37"/>
      <c r="K44" s="1"/>
      <c r="L44" s="1"/>
      <c r="M44" s="1"/>
    </row>
    <row r="45" spans="2:13" ht="33" customHeight="1" x14ac:dyDescent="0.25">
      <c r="B45" s="239"/>
      <c r="C45" s="254"/>
      <c r="D45" s="254"/>
      <c r="E45" s="234"/>
      <c r="F45" s="302"/>
      <c r="G45" s="76" t="s">
        <v>213</v>
      </c>
      <c r="H45" s="200"/>
      <c r="I45" s="62">
        <f t="shared" si="5"/>
        <v>0</v>
      </c>
      <c r="J45" s="37"/>
      <c r="K45" s="1"/>
      <c r="L45" s="1"/>
      <c r="M45" s="1"/>
    </row>
    <row r="46" spans="2:13" ht="30" customHeight="1" x14ac:dyDescent="0.25">
      <c r="B46" s="239"/>
      <c r="C46" s="254"/>
      <c r="D46" s="254"/>
      <c r="E46" s="234"/>
      <c r="F46" s="302"/>
      <c r="G46" s="76" t="s">
        <v>214</v>
      </c>
      <c r="H46" s="200"/>
      <c r="I46" s="62">
        <f t="shared" si="5"/>
        <v>0</v>
      </c>
      <c r="J46" s="37"/>
      <c r="K46" s="1"/>
      <c r="L46" s="1"/>
      <c r="M46" s="1"/>
    </row>
    <row r="47" spans="2:13" ht="30" customHeight="1" x14ac:dyDescent="0.25">
      <c r="B47" s="239"/>
      <c r="C47" s="254"/>
      <c r="D47" s="254"/>
      <c r="E47" s="234"/>
      <c r="F47" s="302"/>
      <c r="G47" s="76" t="s">
        <v>215</v>
      </c>
      <c r="H47" s="200"/>
      <c r="I47" s="62">
        <f t="shared" si="5"/>
        <v>0</v>
      </c>
      <c r="J47" s="37"/>
      <c r="K47" s="1"/>
      <c r="L47" s="1"/>
      <c r="M47" s="1"/>
    </row>
    <row r="48" spans="2:13" ht="31.5" customHeight="1" x14ac:dyDescent="0.25">
      <c r="B48" s="239"/>
      <c r="C48" s="254"/>
      <c r="D48" s="254"/>
      <c r="E48" s="234"/>
      <c r="F48" s="302"/>
      <c r="G48" s="76" t="s">
        <v>216</v>
      </c>
      <c r="H48" s="200"/>
      <c r="I48" s="62">
        <f t="shared" si="5"/>
        <v>0</v>
      </c>
      <c r="J48" s="37"/>
      <c r="K48" s="1"/>
      <c r="L48" s="1"/>
      <c r="M48" s="1"/>
    </row>
    <row r="49" spans="2:13" ht="30" x14ac:dyDescent="0.25">
      <c r="B49" s="239"/>
      <c r="C49" s="254"/>
      <c r="D49" s="254"/>
      <c r="E49" s="234"/>
      <c r="F49" s="302"/>
      <c r="G49" s="76" t="s">
        <v>180</v>
      </c>
      <c r="H49" s="200"/>
      <c r="I49" s="62">
        <f t="shared" si="5"/>
        <v>0</v>
      </c>
      <c r="J49" s="37"/>
      <c r="K49" s="1"/>
      <c r="L49" s="1"/>
      <c r="M49" s="1"/>
    </row>
    <row r="50" spans="2:13" ht="21.6" customHeight="1" x14ac:dyDescent="0.25">
      <c r="B50" s="239"/>
      <c r="C50" s="254"/>
      <c r="D50" s="254"/>
      <c r="E50" s="234"/>
      <c r="F50" s="302"/>
      <c r="G50" s="76" t="s">
        <v>46</v>
      </c>
      <c r="H50" s="200"/>
      <c r="I50" s="62">
        <f t="shared" si="5"/>
        <v>0</v>
      </c>
      <c r="J50" s="37"/>
      <c r="K50" s="1"/>
      <c r="L50" s="1"/>
      <c r="M50" s="1"/>
    </row>
    <row r="51" spans="2:13" ht="33.6" customHeight="1" x14ac:dyDescent="0.25">
      <c r="B51" s="239"/>
      <c r="C51" s="254"/>
      <c r="D51" s="254"/>
      <c r="E51" s="234"/>
      <c r="F51" s="302"/>
      <c r="G51" s="76" t="s">
        <v>221</v>
      </c>
      <c r="H51" s="200"/>
      <c r="I51" s="62">
        <f t="shared" si="5"/>
        <v>0</v>
      </c>
      <c r="J51" s="37"/>
      <c r="K51" s="1"/>
      <c r="L51" s="1"/>
      <c r="M51" s="1"/>
    </row>
    <row r="52" spans="2:13" ht="32.450000000000003" customHeight="1" thickBot="1" x14ac:dyDescent="0.3">
      <c r="B52" s="240"/>
      <c r="C52" s="254"/>
      <c r="D52" s="254"/>
      <c r="E52" s="234"/>
      <c r="F52" s="303"/>
      <c r="G52" s="77" t="s">
        <v>181</v>
      </c>
      <c r="H52" s="200"/>
      <c r="I52" s="62">
        <f t="shared" si="5"/>
        <v>0</v>
      </c>
      <c r="J52" s="37"/>
      <c r="K52" s="1"/>
      <c r="L52" s="1"/>
      <c r="M52" s="1"/>
    </row>
    <row r="53" spans="2:13" ht="21.6" customHeight="1" thickTop="1" thickBot="1" x14ac:dyDescent="0.3">
      <c r="B53" s="25" t="s">
        <v>47</v>
      </c>
      <c r="C53" s="304" t="s">
        <v>48</v>
      </c>
      <c r="D53" s="305"/>
      <c r="E53" s="306"/>
      <c r="F53" s="181"/>
      <c r="G53" s="12" t="s">
        <v>49</v>
      </c>
      <c r="H53" s="199"/>
      <c r="I53" s="61">
        <f t="shared" si="5"/>
        <v>0</v>
      </c>
      <c r="J53" s="37"/>
      <c r="K53" s="1"/>
      <c r="L53" s="1"/>
      <c r="M53" s="1"/>
    </row>
    <row r="54" spans="2:13" ht="36" customHeight="1" thickTop="1" thickBot="1" x14ac:dyDescent="0.3">
      <c r="B54" s="8" t="s">
        <v>50</v>
      </c>
      <c r="C54" s="233" t="s">
        <v>51</v>
      </c>
      <c r="D54" s="254"/>
      <c r="E54" s="234"/>
      <c r="F54" s="182"/>
      <c r="G54" s="172" t="s">
        <v>52</v>
      </c>
      <c r="H54" s="199"/>
      <c r="I54" s="61">
        <f t="shared" si="5"/>
        <v>0</v>
      </c>
      <c r="J54" s="37"/>
      <c r="K54" s="1"/>
      <c r="L54" s="1"/>
      <c r="M54" s="1"/>
    </row>
    <row r="55" spans="2:13" ht="21.6" customHeight="1" thickTop="1" x14ac:dyDescent="0.25">
      <c r="B55" s="238" t="s">
        <v>53</v>
      </c>
      <c r="C55" s="268" t="s">
        <v>54</v>
      </c>
      <c r="D55" s="268"/>
      <c r="E55" s="269"/>
      <c r="F55" s="12" t="s">
        <v>36</v>
      </c>
      <c r="G55" s="249" t="s">
        <v>17</v>
      </c>
      <c r="H55" s="199"/>
      <c r="I55" s="61">
        <f t="shared" si="5"/>
        <v>0</v>
      </c>
      <c r="J55" s="37"/>
      <c r="K55" s="1"/>
      <c r="L55" s="1"/>
      <c r="M55" s="1"/>
    </row>
    <row r="56" spans="2:13" ht="21.6" customHeight="1" x14ac:dyDescent="0.25">
      <c r="B56" s="239"/>
      <c r="C56" s="254"/>
      <c r="D56" s="254"/>
      <c r="E56" s="234"/>
      <c r="F56" s="14" t="s">
        <v>37</v>
      </c>
      <c r="G56" s="247"/>
      <c r="H56" s="200"/>
      <c r="I56" s="62">
        <f t="shared" si="5"/>
        <v>0</v>
      </c>
      <c r="J56" s="37"/>
      <c r="K56" s="1"/>
      <c r="L56" s="1"/>
      <c r="M56" s="1"/>
    </row>
    <row r="57" spans="2:13" ht="21.6" customHeight="1" x14ac:dyDescent="0.25">
      <c r="B57" s="239"/>
      <c r="C57" s="254"/>
      <c r="D57" s="254"/>
      <c r="E57" s="234"/>
      <c r="F57" s="14" t="s">
        <v>38</v>
      </c>
      <c r="G57" s="247"/>
      <c r="H57" s="200"/>
      <c r="I57" s="62">
        <f t="shared" si="5"/>
        <v>0</v>
      </c>
      <c r="J57" s="37"/>
      <c r="K57" s="1"/>
      <c r="L57" s="1"/>
      <c r="M57" s="1"/>
    </row>
    <row r="58" spans="2:13" ht="21.6" customHeight="1" thickBot="1" x14ac:dyDescent="0.3">
      <c r="B58" s="240"/>
      <c r="C58" s="270"/>
      <c r="D58" s="270"/>
      <c r="E58" s="236"/>
      <c r="F58" s="15" t="s">
        <v>39</v>
      </c>
      <c r="G58" s="248"/>
      <c r="H58" s="203"/>
      <c r="I58" s="63">
        <f t="shared" si="5"/>
        <v>0</v>
      </c>
      <c r="J58" s="37"/>
      <c r="K58" s="1"/>
      <c r="L58" s="1"/>
      <c r="M58" s="1"/>
    </row>
    <row r="59" spans="2:13" ht="16.5" thickTop="1" thickBot="1" x14ac:dyDescent="0.3">
      <c r="D59" s="1"/>
      <c r="K59" s="1"/>
      <c r="L59" s="1"/>
      <c r="M59" s="1"/>
    </row>
    <row r="60" spans="2:13" ht="20.45" customHeight="1" thickTop="1" thickBot="1" x14ac:dyDescent="0.3">
      <c r="B60" s="309" t="s">
        <v>55</v>
      </c>
      <c r="C60" s="309"/>
      <c r="D60" s="309"/>
      <c r="E60" s="309"/>
      <c r="F60" s="309"/>
      <c r="G60" s="309"/>
      <c r="H60" s="309"/>
      <c r="I60" s="309"/>
      <c r="J60" s="1"/>
      <c r="K60" s="1"/>
      <c r="L60" s="1"/>
      <c r="M60" s="1"/>
    </row>
    <row r="61" spans="2:13" ht="21" customHeight="1" thickTop="1" x14ac:dyDescent="0.25">
      <c r="B61" s="244" t="s">
        <v>56</v>
      </c>
      <c r="C61" s="233" t="s">
        <v>57</v>
      </c>
      <c r="D61" s="254"/>
      <c r="E61" s="234"/>
      <c r="F61" s="183" t="s">
        <v>36</v>
      </c>
      <c r="G61" s="246" t="s">
        <v>17</v>
      </c>
      <c r="H61" s="206"/>
      <c r="I61" s="64">
        <f t="shared" ref="I61:I69" si="6">H61*1.2</f>
        <v>0</v>
      </c>
      <c r="J61" s="37"/>
      <c r="K61" s="1"/>
      <c r="L61" s="1"/>
      <c r="M61" s="1"/>
    </row>
    <row r="62" spans="2:13" ht="21" customHeight="1" x14ac:dyDescent="0.25">
      <c r="B62" s="244"/>
      <c r="C62" s="233"/>
      <c r="D62" s="254"/>
      <c r="E62" s="234"/>
      <c r="F62" s="14" t="s">
        <v>37</v>
      </c>
      <c r="G62" s="247"/>
      <c r="H62" s="200"/>
      <c r="I62" s="62">
        <f t="shared" si="6"/>
        <v>0</v>
      </c>
      <c r="J62" s="37"/>
      <c r="K62" s="1"/>
      <c r="L62" s="1"/>
      <c r="M62" s="1"/>
    </row>
    <row r="63" spans="2:13" ht="21" customHeight="1" thickBot="1" x14ac:dyDescent="0.3">
      <c r="B63" s="245"/>
      <c r="C63" s="235"/>
      <c r="D63" s="270"/>
      <c r="E63" s="236"/>
      <c r="F63" s="14" t="s">
        <v>38</v>
      </c>
      <c r="G63" s="248"/>
      <c r="H63" s="203"/>
      <c r="I63" s="63">
        <f t="shared" si="6"/>
        <v>0</v>
      </c>
      <c r="J63" s="37"/>
      <c r="K63" s="1"/>
      <c r="L63" s="1"/>
      <c r="M63" s="1"/>
    </row>
    <row r="64" spans="2:13" ht="21" customHeight="1" thickTop="1" x14ac:dyDescent="0.25">
      <c r="B64" s="310" t="s">
        <v>58</v>
      </c>
      <c r="C64" s="231" t="s">
        <v>59</v>
      </c>
      <c r="D64" s="252"/>
      <c r="E64" s="232"/>
      <c r="F64" s="12" t="s">
        <v>36</v>
      </c>
      <c r="G64" s="249" t="s">
        <v>17</v>
      </c>
      <c r="H64" s="199"/>
      <c r="I64" s="61">
        <f t="shared" si="6"/>
        <v>0</v>
      </c>
      <c r="J64" s="37"/>
      <c r="K64" s="1"/>
      <c r="L64" s="1"/>
      <c r="M64" s="1"/>
    </row>
    <row r="65" spans="2:13" ht="21" customHeight="1" x14ac:dyDescent="0.25">
      <c r="B65" s="244"/>
      <c r="C65" s="233"/>
      <c r="D65" s="254"/>
      <c r="E65" s="234"/>
      <c r="F65" s="14" t="s">
        <v>37</v>
      </c>
      <c r="G65" s="247"/>
      <c r="H65" s="200"/>
      <c r="I65" s="62">
        <f t="shared" si="6"/>
        <v>0</v>
      </c>
      <c r="J65" s="37"/>
      <c r="K65" s="1"/>
      <c r="L65" s="1"/>
      <c r="M65" s="1"/>
    </row>
    <row r="66" spans="2:13" ht="21" customHeight="1" thickBot="1" x14ac:dyDescent="0.3">
      <c r="B66" s="245"/>
      <c r="C66" s="235"/>
      <c r="D66" s="270"/>
      <c r="E66" s="236"/>
      <c r="F66" s="14" t="s">
        <v>38</v>
      </c>
      <c r="G66" s="248"/>
      <c r="H66" s="203"/>
      <c r="I66" s="63">
        <f t="shared" si="6"/>
        <v>0</v>
      </c>
      <c r="J66" s="37"/>
      <c r="K66" s="1"/>
      <c r="L66" s="1"/>
      <c r="M66" s="1"/>
    </row>
    <row r="67" spans="2:13" ht="21" customHeight="1" thickTop="1" x14ac:dyDescent="0.25">
      <c r="B67" s="238" t="s">
        <v>60</v>
      </c>
      <c r="C67" s="252" t="s">
        <v>61</v>
      </c>
      <c r="D67" s="252"/>
      <c r="E67" s="253"/>
      <c r="F67" s="177" t="s">
        <v>36</v>
      </c>
      <c r="G67" s="249" t="s">
        <v>17</v>
      </c>
      <c r="H67" s="199"/>
      <c r="I67" s="61">
        <f t="shared" si="6"/>
        <v>0</v>
      </c>
      <c r="J67" s="37"/>
      <c r="K67" s="1"/>
      <c r="L67" s="1"/>
      <c r="M67" s="1"/>
    </row>
    <row r="68" spans="2:13" ht="21" customHeight="1" x14ac:dyDescent="0.25">
      <c r="B68" s="239"/>
      <c r="C68" s="254"/>
      <c r="D68" s="254"/>
      <c r="E68" s="255"/>
      <c r="F68" s="178" t="s">
        <v>37</v>
      </c>
      <c r="G68" s="247"/>
      <c r="H68" s="200"/>
      <c r="I68" s="62">
        <f t="shared" si="6"/>
        <v>0</v>
      </c>
      <c r="J68" s="37"/>
      <c r="K68" s="1"/>
      <c r="L68" s="1"/>
      <c r="M68" s="1"/>
    </row>
    <row r="69" spans="2:13" ht="21" customHeight="1" thickBot="1" x14ac:dyDescent="0.3">
      <c r="B69" s="240"/>
      <c r="C69" s="256"/>
      <c r="D69" s="256"/>
      <c r="E69" s="257"/>
      <c r="F69" s="184" t="s">
        <v>38</v>
      </c>
      <c r="G69" s="248"/>
      <c r="H69" s="203"/>
      <c r="I69" s="63">
        <f t="shared" si="6"/>
        <v>0</v>
      </c>
      <c r="J69" s="37"/>
      <c r="K69" s="1"/>
      <c r="L69" s="1"/>
      <c r="M69" s="1"/>
    </row>
    <row r="70" spans="2:13" ht="15.75" thickTop="1" x14ac:dyDescent="0.25">
      <c r="D70" s="1"/>
    </row>
    <row r="71" spans="2:13" ht="15.75" thickBot="1" x14ac:dyDescent="0.3">
      <c r="D71" s="1"/>
    </row>
    <row r="72" spans="2:13" ht="36" customHeight="1" thickBot="1" x14ac:dyDescent="0.3">
      <c r="B72" s="241" t="s">
        <v>62</v>
      </c>
      <c r="C72" s="242"/>
      <c r="D72" s="242"/>
      <c r="E72" s="242"/>
      <c r="F72" s="242"/>
      <c r="G72" s="242"/>
      <c r="H72" s="242"/>
      <c r="I72" s="243"/>
      <c r="J72" s="1"/>
      <c r="K72" s="1"/>
      <c r="L72" s="1"/>
      <c r="M72" s="1"/>
    </row>
    <row r="73" spans="2:13" ht="15.75" thickBot="1" x14ac:dyDescent="0.3">
      <c r="D73" s="1"/>
    </row>
    <row r="74" spans="2:13" ht="20.45" customHeight="1" thickTop="1" thickBot="1" x14ac:dyDescent="0.3">
      <c r="B74" s="309" t="s">
        <v>63</v>
      </c>
      <c r="C74" s="309"/>
      <c r="D74" s="309"/>
      <c r="E74" s="309"/>
      <c r="F74" s="309"/>
      <c r="G74" s="309"/>
      <c r="H74" s="309"/>
      <c r="I74" s="309"/>
      <c r="J74" s="1"/>
      <c r="K74" s="1"/>
      <c r="L74" s="1"/>
      <c r="M74" s="1"/>
    </row>
    <row r="75" spans="2:13" s="2" customFormat="1" ht="22.5" customHeight="1" thickTop="1" thickBot="1" x14ac:dyDescent="0.3">
      <c r="B75" s="6" t="s">
        <v>8</v>
      </c>
      <c r="C75" s="258" t="s">
        <v>9</v>
      </c>
      <c r="D75" s="258"/>
      <c r="E75" s="258"/>
      <c r="F75" s="19" t="s">
        <v>210</v>
      </c>
      <c r="G75" s="4" t="s">
        <v>33</v>
      </c>
      <c r="H75" s="47" t="s">
        <v>13</v>
      </c>
      <c r="I75" s="65" t="s">
        <v>14</v>
      </c>
      <c r="J75" s="1"/>
    </row>
    <row r="76" spans="2:13" s="2" customFormat="1" ht="22.5" customHeight="1" thickTop="1" x14ac:dyDescent="0.25">
      <c r="B76" s="262" t="s">
        <v>64</v>
      </c>
      <c r="C76" s="252" t="s">
        <v>63</v>
      </c>
      <c r="D76" s="252"/>
      <c r="E76" s="252"/>
      <c r="F76" s="12" t="s">
        <v>36</v>
      </c>
      <c r="G76" s="249" t="s">
        <v>17</v>
      </c>
      <c r="H76" s="199"/>
      <c r="I76" s="61">
        <f t="shared" ref="I76:I79" si="7">H76*1.2</f>
        <v>0</v>
      </c>
      <c r="J76" s="37"/>
    </row>
    <row r="77" spans="2:13" s="2" customFormat="1" ht="22.5" customHeight="1" x14ac:dyDescent="0.25">
      <c r="B77" s="263"/>
      <c r="C77" s="254"/>
      <c r="D77" s="254"/>
      <c r="E77" s="254"/>
      <c r="F77" s="14" t="s">
        <v>37</v>
      </c>
      <c r="G77" s="247"/>
      <c r="H77" s="200"/>
      <c r="I77" s="62">
        <f t="shared" si="7"/>
        <v>0</v>
      </c>
      <c r="J77" s="37"/>
    </row>
    <row r="78" spans="2:13" s="2" customFormat="1" ht="22.5" customHeight="1" x14ac:dyDescent="0.25">
      <c r="B78" s="263"/>
      <c r="C78" s="254"/>
      <c r="D78" s="254"/>
      <c r="E78" s="254"/>
      <c r="F78" s="14" t="s">
        <v>38</v>
      </c>
      <c r="G78" s="247"/>
      <c r="H78" s="207"/>
      <c r="I78" s="62">
        <f t="shared" si="7"/>
        <v>0</v>
      </c>
      <c r="J78" s="37"/>
    </row>
    <row r="79" spans="2:13" ht="28.5" customHeight="1" thickBot="1" x14ac:dyDescent="0.3">
      <c r="B79" s="264"/>
      <c r="C79" s="270"/>
      <c r="D79" s="270"/>
      <c r="E79" s="270"/>
      <c r="F79" s="15" t="s">
        <v>39</v>
      </c>
      <c r="G79" s="248"/>
      <c r="H79" s="203"/>
      <c r="I79" s="63">
        <f t="shared" si="7"/>
        <v>0</v>
      </c>
      <c r="J79" s="37"/>
      <c r="K79" s="1"/>
      <c r="L79" s="1"/>
      <c r="M79" s="1"/>
    </row>
    <row r="80" spans="2:13" ht="16.5" thickTop="1" thickBot="1" x14ac:dyDescent="0.3">
      <c r="D80" s="1"/>
      <c r="F80" s="185"/>
      <c r="K80" s="1"/>
      <c r="L80" s="1"/>
      <c r="M80" s="1"/>
    </row>
    <row r="81" spans="2:13" ht="20.45" customHeight="1" thickTop="1" thickBot="1" x14ac:dyDescent="0.3">
      <c r="B81" s="259" t="s">
        <v>65</v>
      </c>
      <c r="C81" s="260"/>
      <c r="D81" s="260"/>
      <c r="E81" s="260"/>
      <c r="F81" s="260"/>
      <c r="G81" s="260"/>
      <c r="H81" s="260"/>
      <c r="I81" s="261"/>
      <c r="J81" s="1"/>
      <c r="K81" s="1"/>
      <c r="L81" s="1"/>
      <c r="M81" s="1"/>
    </row>
    <row r="82" spans="2:13" ht="46.5" thickTop="1" thickBot="1" x14ac:dyDescent="0.3">
      <c r="B82" s="110" t="s">
        <v>66</v>
      </c>
      <c r="C82" s="223" t="s">
        <v>67</v>
      </c>
      <c r="D82" s="223"/>
      <c r="E82" s="223"/>
      <c r="F82" s="170"/>
      <c r="G82" s="170" t="s">
        <v>68</v>
      </c>
      <c r="H82" s="208"/>
      <c r="I82" s="109">
        <f t="shared" ref="I82" si="8">H82*1.2</f>
        <v>0</v>
      </c>
      <c r="J82" s="37"/>
      <c r="K82" s="1"/>
      <c r="L82" s="1"/>
      <c r="M82" s="1"/>
    </row>
    <row r="83" spans="2:13" ht="16.5" thickTop="1" thickBot="1" x14ac:dyDescent="0.3">
      <c r="D83" s="1"/>
      <c r="F83" s="185"/>
      <c r="K83" s="1"/>
      <c r="L83" s="1"/>
      <c r="M83" s="1"/>
    </row>
    <row r="84" spans="2:13" ht="20.45" customHeight="1" thickTop="1" thickBot="1" x14ac:dyDescent="0.3">
      <c r="B84" s="259" t="s">
        <v>69</v>
      </c>
      <c r="C84" s="260"/>
      <c r="D84" s="260"/>
      <c r="E84" s="260"/>
      <c r="F84" s="260"/>
      <c r="G84" s="260"/>
      <c r="H84" s="260"/>
      <c r="I84" s="261"/>
      <c r="J84" s="1"/>
      <c r="K84" s="1"/>
      <c r="L84" s="1"/>
      <c r="M84" s="1"/>
    </row>
    <row r="85" spans="2:13" ht="39" customHeight="1" thickTop="1" thickBot="1" x14ac:dyDescent="0.3">
      <c r="B85" s="9" t="s">
        <v>70</v>
      </c>
      <c r="C85" s="224" t="s">
        <v>71</v>
      </c>
      <c r="D85" s="223"/>
      <c r="E85" s="225"/>
      <c r="F85" s="186"/>
      <c r="G85" s="167" t="s">
        <v>182</v>
      </c>
      <c r="H85" s="203"/>
      <c r="I85" s="63">
        <f t="shared" ref="I85:I88" si="9">H85*1.2</f>
        <v>0</v>
      </c>
      <c r="J85" s="37"/>
      <c r="K85" s="1"/>
      <c r="L85" s="1"/>
      <c r="M85" s="1"/>
    </row>
    <row r="86" spans="2:13" ht="39" customHeight="1" thickTop="1" thickBot="1" x14ac:dyDescent="0.3">
      <c r="B86" s="8" t="s">
        <v>72</v>
      </c>
      <c r="C86" s="224" t="s">
        <v>73</v>
      </c>
      <c r="D86" s="223"/>
      <c r="E86" s="225"/>
      <c r="F86" s="186"/>
      <c r="G86" s="12" t="s">
        <v>74</v>
      </c>
      <c r="H86" s="199"/>
      <c r="I86" s="61">
        <f t="shared" si="9"/>
        <v>0</v>
      </c>
      <c r="J86" s="37"/>
      <c r="K86" s="1"/>
      <c r="L86" s="1"/>
      <c r="M86" s="1"/>
    </row>
    <row r="87" spans="2:13" ht="39" customHeight="1" thickTop="1" thickBot="1" x14ac:dyDescent="0.3">
      <c r="B87" s="8" t="s">
        <v>75</v>
      </c>
      <c r="C87" s="224" t="s">
        <v>76</v>
      </c>
      <c r="D87" s="223"/>
      <c r="E87" s="225"/>
      <c r="F87" s="186"/>
      <c r="G87" s="12" t="s">
        <v>77</v>
      </c>
      <c r="H87" s="209"/>
      <c r="I87" s="66">
        <f t="shared" si="9"/>
        <v>0</v>
      </c>
      <c r="J87" s="37"/>
      <c r="K87" s="1"/>
      <c r="L87" s="1"/>
      <c r="M87" s="1"/>
    </row>
    <row r="88" spans="2:13" ht="27" customHeight="1" thickTop="1" thickBot="1" x14ac:dyDescent="0.3">
      <c r="B88" s="111" t="s">
        <v>78</v>
      </c>
      <c r="C88" s="223" t="s">
        <v>79</v>
      </c>
      <c r="D88" s="223"/>
      <c r="E88" s="223"/>
      <c r="F88" s="186"/>
      <c r="G88" s="173" t="s">
        <v>74</v>
      </c>
      <c r="H88" s="209"/>
      <c r="I88" s="66">
        <f t="shared" si="9"/>
        <v>0</v>
      </c>
      <c r="J88" s="37"/>
      <c r="K88" s="1"/>
      <c r="L88" s="1"/>
      <c r="M88" s="1"/>
    </row>
    <row r="89" spans="2:13" ht="15.75" thickTop="1" x14ac:dyDescent="0.25">
      <c r="D89" s="1"/>
      <c r="L89" s="1"/>
    </row>
    <row r="90" spans="2:13" ht="15.75" thickBot="1" x14ac:dyDescent="0.3">
      <c r="D90" s="1"/>
    </row>
    <row r="91" spans="2:13" ht="33" customHeight="1" thickBot="1" x14ac:dyDescent="0.3">
      <c r="B91" s="241" t="s">
        <v>80</v>
      </c>
      <c r="C91" s="242"/>
      <c r="D91" s="242"/>
      <c r="E91" s="242"/>
      <c r="F91" s="242"/>
      <c r="G91" s="242"/>
      <c r="H91" s="242"/>
      <c r="I91" s="243"/>
      <c r="J91" s="1"/>
      <c r="K91" s="1"/>
      <c r="L91" s="1"/>
      <c r="M91" s="1"/>
    </row>
    <row r="92" spans="2:13" ht="15.75" thickBot="1" x14ac:dyDescent="0.3">
      <c r="D92" s="1"/>
      <c r="J92" s="1"/>
    </row>
    <row r="93" spans="2:13" s="2" customFormat="1" ht="16.5" thickTop="1" thickBot="1" x14ac:dyDescent="0.3">
      <c r="B93" s="7" t="s">
        <v>8</v>
      </c>
      <c r="C93" s="258" t="s">
        <v>9</v>
      </c>
      <c r="D93" s="258"/>
      <c r="E93" s="258"/>
      <c r="F93" s="19" t="s">
        <v>210</v>
      </c>
      <c r="G93" s="4" t="s">
        <v>33</v>
      </c>
      <c r="H93" s="47" t="s">
        <v>13</v>
      </c>
      <c r="I93" s="65" t="s">
        <v>14</v>
      </c>
    </row>
    <row r="94" spans="2:13" ht="21.95" customHeight="1" thickTop="1" x14ac:dyDescent="0.25">
      <c r="B94" s="226" t="s">
        <v>81</v>
      </c>
      <c r="C94" s="233" t="s">
        <v>82</v>
      </c>
      <c r="D94" s="254"/>
      <c r="E94" s="234"/>
      <c r="F94" s="298"/>
      <c r="G94" s="12" t="s">
        <v>83</v>
      </c>
      <c r="H94" s="210"/>
      <c r="I94" s="67">
        <f t="shared" ref="I94:I111" si="10">H94*1.2</f>
        <v>0</v>
      </c>
      <c r="J94" s="37"/>
      <c r="K94" s="1"/>
      <c r="L94" s="1"/>
      <c r="M94" s="1"/>
    </row>
    <row r="95" spans="2:13" ht="21.95" customHeight="1" x14ac:dyDescent="0.25">
      <c r="B95" s="227"/>
      <c r="C95" s="233"/>
      <c r="D95" s="254"/>
      <c r="E95" s="234"/>
      <c r="F95" s="299"/>
      <c r="G95" s="14" t="s">
        <v>84</v>
      </c>
      <c r="H95" s="211"/>
      <c r="I95" s="68">
        <f t="shared" si="10"/>
        <v>0</v>
      </c>
      <c r="J95" s="37"/>
      <c r="K95" s="1"/>
      <c r="L95" s="1"/>
      <c r="M95" s="1"/>
    </row>
    <row r="96" spans="2:13" ht="21.95" customHeight="1" thickBot="1" x14ac:dyDescent="0.3">
      <c r="B96" s="251"/>
      <c r="C96" s="233"/>
      <c r="D96" s="254"/>
      <c r="E96" s="234"/>
      <c r="F96" s="300"/>
      <c r="G96" s="15" t="s">
        <v>85</v>
      </c>
      <c r="H96" s="212"/>
      <c r="I96" s="69">
        <f t="shared" si="10"/>
        <v>0</v>
      </c>
      <c r="J96" s="37"/>
      <c r="K96" s="1"/>
      <c r="L96" s="1"/>
      <c r="M96" s="1"/>
    </row>
    <row r="97" spans="2:13" ht="30.6" customHeight="1" thickTop="1" thickBot="1" x14ac:dyDescent="0.3">
      <c r="B97" s="8" t="s">
        <v>86</v>
      </c>
      <c r="C97" s="231" t="s">
        <v>87</v>
      </c>
      <c r="D97" s="252"/>
      <c r="E97" s="232"/>
      <c r="F97" s="187"/>
      <c r="G97" s="14" t="s">
        <v>17</v>
      </c>
      <c r="H97" s="210"/>
      <c r="I97" s="67">
        <f t="shared" si="10"/>
        <v>0</v>
      </c>
      <c r="J97" s="37"/>
      <c r="K97" s="1"/>
      <c r="L97" s="1"/>
      <c r="M97" s="1"/>
    </row>
    <row r="98" spans="2:13" ht="46.5" thickTop="1" thickBot="1" x14ac:dyDescent="0.3">
      <c r="B98" s="8" t="s">
        <v>88</v>
      </c>
      <c r="C98" s="224" t="s">
        <v>89</v>
      </c>
      <c r="D98" s="223"/>
      <c r="E98" s="225"/>
      <c r="F98" s="188"/>
      <c r="G98" s="169" t="s">
        <v>68</v>
      </c>
      <c r="H98" s="210"/>
      <c r="I98" s="67">
        <f t="shared" si="10"/>
        <v>0</v>
      </c>
      <c r="J98" s="37"/>
      <c r="K98" s="1"/>
      <c r="L98" s="1"/>
      <c r="M98" s="1"/>
    </row>
    <row r="99" spans="2:13" ht="46.5" thickTop="1" thickBot="1" x14ac:dyDescent="0.3">
      <c r="B99" s="8" t="s">
        <v>90</v>
      </c>
      <c r="C99" s="224" t="s">
        <v>91</v>
      </c>
      <c r="D99" s="223"/>
      <c r="E99" s="225"/>
      <c r="F99" s="188"/>
      <c r="G99" s="169" t="s">
        <v>68</v>
      </c>
      <c r="H99" s="210"/>
      <c r="I99" s="67">
        <f t="shared" si="10"/>
        <v>0</v>
      </c>
      <c r="J99" s="37"/>
      <c r="K99" s="1"/>
      <c r="L99" s="1"/>
      <c r="M99" s="1"/>
    </row>
    <row r="100" spans="2:13" ht="21" customHeight="1" thickTop="1" x14ac:dyDescent="0.25">
      <c r="B100" s="226" t="s">
        <v>92</v>
      </c>
      <c r="C100" s="233" t="s">
        <v>93</v>
      </c>
      <c r="D100" s="254"/>
      <c r="E100" s="234"/>
      <c r="F100" s="12" t="s">
        <v>36</v>
      </c>
      <c r="G100" s="249" t="s">
        <v>17</v>
      </c>
      <c r="H100" s="210"/>
      <c r="I100" s="61">
        <f t="shared" si="10"/>
        <v>0</v>
      </c>
      <c r="J100" s="37"/>
      <c r="K100" s="1"/>
      <c r="L100" s="1"/>
      <c r="M100" s="1"/>
    </row>
    <row r="101" spans="2:13" ht="21" customHeight="1" x14ac:dyDescent="0.25">
      <c r="B101" s="227"/>
      <c r="C101" s="233"/>
      <c r="D101" s="254"/>
      <c r="E101" s="234"/>
      <c r="F101" s="14" t="s">
        <v>37</v>
      </c>
      <c r="G101" s="247"/>
      <c r="H101" s="211"/>
      <c r="I101" s="62">
        <f t="shared" si="10"/>
        <v>0</v>
      </c>
      <c r="J101" s="37"/>
      <c r="K101" s="1"/>
      <c r="L101" s="1"/>
      <c r="M101" s="1"/>
    </row>
    <row r="102" spans="2:13" ht="21" customHeight="1" thickBot="1" x14ac:dyDescent="0.3">
      <c r="B102" s="251"/>
      <c r="C102" s="233"/>
      <c r="D102" s="254"/>
      <c r="E102" s="234"/>
      <c r="F102" s="15" t="s">
        <v>38</v>
      </c>
      <c r="G102" s="248"/>
      <c r="H102" s="212"/>
      <c r="I102" s="63">
        <f t="shared" si="10"/>
        <v>0</v>
      </c>
      <c r="J102" s="37"/>
      <c r="K102" s="1"/>
      <c r="L102" s="1"/>
      <c r="M102" s="1"/>
    </row>
    <row r="103" spans="2:13" ht="21" customHeight="1" thickTop="1" x14ac:dyDescent="0.25">
      <c r="B103" s="226" t="s">
        <v>94</v>
      </c>
      <c r="C103" s="231" t="s">
        <v>95</v>
      </c>
      <c r="D103" s="252"/>
      <c r="E103" s="232"/>
      <c r="F103" s="12" t="s">
        <v>36</v>
      </c>
      <c r="G103" s="249" t="s">
        <v>17</v>
      </c>
      <c r="H103" s="210"/>
      <c r="I103" s="61">
        <f t="shared" si="10"/>
        <v>0</v>
      </c>
      <c r="J103" s="37"/>
      <c r="K103" s="1"/>
      <c r="L103" s="1"/>
      <c r="M103" s="1"/>
    </row>
    <row r="104" spans="2:13" ht="21" customHeight="1" x14ac:dyDescent="0.25">
      <c r="B104" s="227"/>
      <c r="C104" s="233"/>
      <c r="D104" s="254"/>
      <c r="E104" s="234"/>
      <c r="F104" s="14" t="s">
        <v>37</v>
      </c>
      <c r="G104" s="247"/>
      <c r="H104" s="211"/>
      <c r="I104" s="62">
        <f t="shared" si="10"/>
        <v>0</v>
      </c>
      <c r="J104" s="37"/>
      <c r="K104" s="1"/>
      <c r="L104" s="1"/>
      <c r="M104" s="1"/>
    </row>
    <row r="105" spans="2:13" ht="21" customHeight="1" thickBot="1" x14ac:dyDescent="0.3">
      <c r="B105" s="251"/>
      <c r="C105" s="235"/>
      <c r="D105" s="270"/>
      <c r="E105" s="236"/>
      <c r="F105" s="15" t="s">
        <v>38</v>
      </c>
      <c r="G105" s="248"/>
      <c r="H105" s="212"/>
      <c r="I105" s="63">
        <f t="shared" si="10"/>
        <v>0</v>
      </c>
      <c r="J105" s="37"/>
      <c r="K105" s="1"/>
      <c r="L105" s="1"/>
      <c r="M105" s="1"/>
    </row>
    <row r="106" spans="2:13" ht="40.5" customHeight="1" thickTop="1" thickBot="1" x14ac:dyDescent="0.3">
      <c r="B106" s="8" t="s">
        <v>96</v>
      </c>
      <c r="C106" s="224" t="s">
        <v>97</v>
      </c>
      <c r="D106" s="223"/>
      <c r="E106" s="225"/>
      <c r="F106" s="13"/>
      <c r="G106" s="169" t="s">
        <v>17</v>
      </c>
      <c r="H106" s="210"/>
      <c r="I106" s="67">
        <f t="shared" si="10"/>
        <v>0</v>
      </c>
      <c r="J106" s="37"/>
      <c r="K106" s="1"/>
      <c r="L106" s="1"/>
      <c r="M106" s="1"/>
    </row>
    <row r="107" spans="2:13" ht="30" customHeight="1" thickTop="1" thickBot="1" x14ac:dyDescent="0.3">
      <c r="B107" s="8" t="s">
        <v>98</v>
      </c>
      <c r="C107" s="224" t="s">
        <v>99</v>
      </c>
      <c r="D107" s="223"/>
      <c r="E107" s="225"/>
      <c r="F107" s="13"/>
      <c r="G107" s="12" t="s">
        <v>17</v>
      </c>
      <c r="H107" s="210"/>
      <c r="I107" s="67">
        <f>H107*1.2</f>
        <v>0</v>
      </c>
      <c r="J107" s="37"/>
      <c r="K107" s="1"/>
      <c r="L107" s="1"/>
      <c r="M107" s="1"/>
    </row>
    <row r="108" spans="2:13" ht="23.1" customHeight="1" thickTop="1" x14ac:dyDescent="0.25">
      <c r="B108" s="226" t="s">
        <v>100</v>
      </c>
      <c r="C108" s="233" t="s">
        <v>101</v>
      </c>
      <c r="D108" s="254"/>
      <c r="E108" s="234"/>
      <c r="F108" s="12" t="s">
        <v>36</v>
      </c>
      <c r="G108" s="249" t="s">
        <v>17</v>
      </c>
      <c r="H108" s="210"/>
      <c r="I108" s="61">
        <f t="shared" si="10"/>
        <v>0</v>
      </c>
      <c r="J108" s="37"/>
      <c r="K108" s="1"/>
      <c r="L108" s="1"/>
      <c r="M108" s="1"/>
    </row>
    <row r="109" spans="2:13" ht="23.1" customHeight="1" x14ac:dyDescent="0.25">
      <c r="B109" s="227"/>
      <c r="C109" s="233"/>
      <c r="D109" s="254"/>
      <c r="E109" s="234"/>
      <c r="F109" s="14" t="s">
        <v>37</v>
      </c>
      <c r="G109" s="247"/>
      <c r="H109" s="211"/>
      <c r="I109" s="62">
        <f t="shared" si="10"/>
        <v>0</v>
      </c>
      <c r="J109" s="37"/>
      <c r="K109" s="1"/>
      <c r="L109" s="1"/>
      <c r="M109" s="1"/>
    </row>
    <row r="110" spans="2:13" ht="23.1" customHeight="1" thickBot="1" x14ac:dyDescent="0.3">
      <c r="B110" s="251"/>
      <c r="C110" s="233"/>
      <c r="D110" s="254"/>
      <c r="E110" s="234"/>
      <c r="F110" s="15" t="s">
        <v>38</v>
      </c>
      <c r="G110" s="248"/>
      <c r="H110" s="212"/>
      <c r="I110" s="63">
        <f t="shared" si="10"/>
        <v>0</v>
      </c>
      <c r="J110" s="37"/>
      <c r="K110" s="1"/>
      <c r="L110" s="1"/>
      <c r="M110" s="1"/>
    </row>
    <row r="111" spans="2:13" ht="16.5" thickTop="1" thickBot="1" x14ac:dyDescent="0.3">
      <c r="B111" s="84" t="s">
        <v>102</v>
      </c>
      <c r="C111" s="224" t="s">
        <v>103</v>
      </c>
      <c r="D111" s="223"/>
      <c r="E111" s="225"/>
      <c r="F111" s="189"/>
      <c r="G111" s="174" t="s">
        <v>17</v>
      </c>
      <c r="H111" s="213"/>
      <c r="I111" s="70">
        <f t="shared" si="10"/>
        <v>0</v>
      </c>
      <c r="J111" s="37"/>
      <c r="K111" s="1"/>
      <c r="L111" s="1"/>
      <c r="M111" s="1"/>
    </row>
    <row r="112" spans="2:13" ht="15.75" thickTop="1" x14ac:dyDescent="0.25">
      <c r="D112" s="27"/>
      <c r="E112" s="28"/>
    </row>
    <row r="113" spans="2:15" ht="15.75" thickBot="1" x14ac:dyDescent="0.3">
      <c r="D113" s="1"/>
    </row>
    <row r="114" spans="2:15" ht="36" customHeight="1" thickBot="1" x14ac:dyDescent="0.3">
      <c r="B114" s="241" t="s">
        <v>104</v>
      </c>
      <c r="C114" s="242"/>
      <c r="D114" s="242"/>
      <c r="E114" s="242"/>
      <c r="F114" s="242"/>
      <c r="G114" s="242"/>
      <c r="H114" s="242"/>
      <c r="I114" s="243"/>
      <c r="J114" s="1"/>
      <c r="K114" s="1"/>
      <c r="L114" s="1"/>
      <c r="M114" s="1"/>
    </row>
    <row r="115" spans="2:15" ht="20.25" thickTop="1" thickBot="1" x14ac:dyDescent="0.3">
      <c r="C115" s="17"/>
      <c r="D115" s="27"/>
      <c r="E115" s="18"/>
      <c r="F115" s="175"/>
      <c r="G115" s="175"/>
      <c r="H115" s="49"/>
      <c r="I115" s="49"/>
      <c r="J115" s="1"/>
      <c r="K115" s="1"/>
      <c r="L115" s="1"/>
      <c r="M115" s="1"/>
    </row>
    <row r="116" spans="2:15" s="2" customFormat="1" ht="36.6" customHeight="1" thickTop="1" thickBot="1" x14ac:dyDescent="0.3">
      <c r="B116" s="6" t="s">
        <v>8</v>
      </c>
      <c r="C116" s="296" t="s">
        <v>9</v>
      </c>
      <c r="D116" s="296"/>
      <c r="E116" s="296"/>
      <c r="F116" s="19" t="s">
        <v>210</v>
      </c>
      <c r="G116" s="4" t="s">
        <v>33</v>
      </c>
      <c r="H116" s="47" t="s">
        <v>13</v>
      </c>
      <c r="I116" s="65" t="s">
        <v>14</v>
      </c>
      <c r="K116" s="1"/>
      <c r="L116" s="1"/>
      <c r="M116" s="1"/>
      <c r="N116" s="1"/>
      <c r="O116" s="1"/>
    </row>
    <row r="117" spans="2:15" ht="26.45" customHeight="1" thickTop="1" x14ac:dyDescent="0.25">
      <c r="B117" s="226" t="s">
        <v>105</v>
      </c>
      <c r="C117" s="233" t="s">
        <v>106</v>
      </c>
      <c r="D117" s="254"/>
      <c r="E117" s="234"/>
      <c r="F117" s="12" t="s">
        <v>183</v>
      </c>
      <c r="G117" s="12" t="s">
        <v>17</v>
      </c>
      <c r="H117" s="214"/>
      <c r="I117" s="61">
        <f t="shared" ref="I117:I118" si="11">H117*1.2</f>
        <v>0</v>
      </c>
      <c r="J117" s="37"/>
      <c r="K117" s="1"/>
      <c r="L117" s="1"/>
      <c r="M117" s="1"/>
    </row>
    <row r="118" spans="2:15" ht="24.6" customHeight="1" thickBot="1" x14ac:dyDescent="0.3">
      <c r="B118" s="297"/>
      <c r="C118" s="235"/>
      <c r="D118" s="270"/>
      <c r="E118" s="236"/>
      <c r="F118" s="99" t="s">
        <v>107</v>
      </c>
      <c r="G118" s="99" t="s">
        <v>108</v>
      </c>
      <c r="H118" s="214"/>
      <c r="I118" s="71">
        <f t="shared" si="11"/>
        <v>0</v>
      </c>
      <c r="J118" s="37"/>
      <c r="K118" s="1"/>
      <c r="L118" s="1"/>
      <c r="M118" s="1"/>
    </row>
    <row r="119" spans="2:15" ht="15.75" thickTop="1" x14ac:dyDescent="0.25">
      <c r="E119" s="28"/>
      <c r="H119" s="85"/>
    </row>
  </sheetData>
  <sheetProtection algorithmName="SHA-512" hashValue="ct9SCxP9TLq9+I2PXHzu3yl9+duYlOa/8KPo3cVeRekw7BDm3LXsgNS8L3inDh3VlE4JliD4vK7Q/HMLxhlJHQ==" saltValue="qrkZvcpV04ohBXr5F2xrkw==" spinCount="100000" sheet="1" objects="1" scenarios="1"/>
  <mergeCells count="79">
    <mergeCell ref="F94:F96"/>
    <mergeCell ref="F44:F52"/>
    <mergeCell ref="C53:E53"/>
    <mergeCell ref="C43:E43"/>
    <mergeCell ref="C44:E52"/>
    <mergeCell ref="C55:E58"/>
    <mergeCell ref="C54:E54"/>
    <mergeCell ref="B60:I60"/>
    <mergeCell ref="B72:I72"/>
    <mergeCell ref="B74:I74"/>
    <mergeCell ref="C61:E63"/>
    <mergeCell ref="C76:E79"/>
    <mergeCell ref="B64:B66"/>
    <mergeCell ref="G64:G66"/>
    <mergeCell ref="C64:E66"/>
    <mergeCell ref="C87:E87"/>
    <mergeCell ref="C117:E118"/>
    <mergeCell ref="C116:E116"/>
    <mergeCell ref="B114:I114"/>
    <mergeCell ref="C93:E93"/>
    <mergeCell ref="C94:E96"/>
    <mergeCell ref="C111:E111"/>
    <mergeCell ref="C107:E107"/>
    <mergeCell ref="C108:E110"/>
    <mergeCell ref="C106:E106"/>
    <mergeCell ref="C103:E105"/>
    <mergeCell ref="C99:E99"/>
    <mergeCell ref="C100:E102"/>
    <mergeCell ref="C98:E98"/>
    <mergeCell ref="B108:B110"/>
    <mergeCell ref="G108:G110"/>
    <mergeCell ref="B117:B118"/>
    <mergeCell ref="B2:I2"/>
    <mergeCell ref="C35:E38"/>
    <mergeCell ref="C34:E34"/>
    <mergeCell ref="C30:E33"/>
    <mergeCell ref="C29:E29"/>
    <mergeCell ref="B4:I4"/>
    <mergeCell ref="C6:D6"/>
    <mergeCell ref="G30:G33"/>
    <mergeCell ref="G35:G38"/>
    <mergeCell ref="B27:I27"/>
    <mergeCell ref="B8:B15"/>
    <mergeCell ref="E13:E15"/>
    <mergeCell ref="B30:B33"/>
    <mergeCell ref="C8:D15"/>
    <mergeCell ref="C7:D7"/>
    <mergeCell ref="E9:E12"/>
    <mergeCell ref="B103:B105"/>
    <mergeCell ref="G103:G105"/>
    <mergeCell ref="B67:B69"/>
    <mergeCell ref="G67:G69"/>
    <mergeCell ref="C67:E69"/>
    <mergeCell ref="C75:E75"/>
    <mergeCell ref="C97:E97"/>
    <mergeCell ref="B100:B102"/>
    <mergeCell ref="G100:G102"/>
    <mergeCell ref="G76:G79"/>
    <mergeCell ref="B94:B96"/>
    <mergeCell ref="B91:I91"/>
    <mergeCell ref="B84:I84"/>
    <mergeCell ref="B81:I81"/>
    <mergeCell ref="B76:B79"/>
    <mergeCell ref="C82:E82"/>
    <mergeCell ref="C88:E88"/>
    <mergeCell ref="C86:E86"/>
    <mergeCell ref="C85:E85"/>
    <mergeCell ref="B16:B23"/>
    <mergeCell ref="E20:E23"/>
    <mergeCell ref="E16:E19"/>
    <mergeCell ref="C16:D23"/>
    <mergeCell ref="B35:B38"/>
    <mergeCell ref="B44:B52"/>
    <mergeCell ref="B41:I41"/>
    <mergeCell ref="B61:B63"/>
    <mergeCell ref="G61:G63"/>
    <mergeCell ref="G55:G58"/>
    <mergeCell ref="B55:B58"/>
    <mergeCell ref="C24:D24"/>
  </mergeCells>
  <phoneticPr fontId="27" type="noConversion"/>
  <pageMargins left="0.7" right="0.7" top="0.75" bottom="0.75" header="0.3" footer="0.3"/>
  <pageSetup paperSize="9" orientation="portrait" verticalDpi="0" r:id="rId1"/>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8714D-4690-4D0F-B624-8EBAD982BFF7}">
  <dimension ref="A1:K68"/>
  <sheetViews>
    <sheetView zoomScale="80" zoomScaleNormal="80" workbookViewId="0">
      <selection activeCell="F13" sqref="F13"/>
    </sheetView>
  </sheetViews>
  <sheetFormatPr baseColWidth="10" defaultColWidth="23.5703125" defaultRowHeight="15" x14ac:dyDescent="0.25"/>
  <cols>
    <col min="1" max="1" width="9.42578125" style="98" bestFit="1" customWidth="1"/>
    <col min="2" max="2" width="13.42578125" style="97" customWidth="1"/>
    <col min="3" max="3" width="29.5703125" style="97" customWidth="1"/>
    <col min="4" max="4" width="8.5703125" style="97" customWidth="1"/>
    <col min="5" max="5" width="12.28515625" style="97" customWidth="1"/>
    <col min="6" max="6" width="22.28515625" style="97" customWidth="1"/>
    <col min="7" max="8" width="17.5703125" style="98" customWidth="1"/>
    <col min="9" max="9" width="19.85546875" style="98" customWidth="1"/>
    <col min="10" max="10" width="18.28515625" style="98" customWidth="1"/>
    <col min="11" max="213" width="23.5703125" style="98"/>
    <col min="214" max="214" width="21.5703125" style="98" customWidth="1"/>
    <col min="215" max="215" width="90.5703125" style="98" customWidth="1"/>
    <col min="216" max="216" width="16.5703125" style="98" customWidth="1"/>
    <col min="217" max="219" width="10.42578125" style="98" bestFit="1" customWidth="1"/>
    <col min="220" max="16384" width="23.5703125" style="98"/>
  </cols>
  <sheetData>
    <row r="1" spans="2:11" s="86" customFormat="1" ht="18.75" x14ac:dyDescent="0.25">
      <c r="B1" s="319" t="s">
        <v>6</v>
      </c>
      <c r="C1" s="319"/>
      <c r="D1" s="319"/>
      <c r="E1" s="319"/>
      <c r="F1" s="319"/>
      <c r="G1" s="319"/>
      <c r="H1" s="319"/>
    </row>
    <row r="2" spans="2:11" s="86" customFormat="1" ht="19.5" thickBot="1" x14ac:dyDescent="0.3">
      <c r="B2" s="87"/>
      <c r="C2" s="87"/>
      <c r="D2" s="87"/>
      <c r="E2" s="87"/>
      <c r="F2" s="87"/>
      <c r="G2" s="87"/>
      <c r="H2" s="87"/>
    </row>
    <row r="3" spans="2:11" s="88" customFormat="1" ht="25.15" customHeight="1" thickBot="1" x14ac:dyDescent="0.3">
      <c r="B3" s="320" t="s">
        <v>117</v>
      </c>
      <c r="C3" s="321"/>
      <c r="D3" s="321"/>
      <c r="E3" s="321"/>
      <c r="F3" s="321"/>
      <c r="G3" s="321"/>
      <c r="H3" s="322"/>
    </row>
    <row r="4" spans="2:11" s="89" customFormat="1" ht="15" customHeight="1" x14ac:dyDescent="0.25">
      <c r="B4" s="90"/>
      <c r="C4" s="91"/>
      <c r="D4" s="91"/>
      <c r="E4" s="91"/>
      <c r="F4" s="91"/>
      <c r="G4" s="317" t="s">
        <v>187</v>
      </c>
      <c r="H4" s="318"/>
      <c r="I4" s="315" t="s">
        <v>186</v>
      </c>
      <c r="J4" s="315"/>
    </row>
    <row r="5" spans="2:11" s="89" customFormat="1" ht="29.45" customHeight="1" x14ac:dyDescent="0.25">
      <c r="B5" s="316" t="s">
        <v>118</v>
      </c>
      <c r="C5" s="316" t="s">
        <v>119</v>
      </c>
      <c r="D5" s="316" t="s">
        <v>120</v>
      </c>
      <c r="E5" s="316" t="s">
        <v>121</v>
      </c>
      <c r="F5" s="316"/>
      <c r="G5" s="92" t="s">
        <v>122</v>
      </c>
      <c r="H5" s="92" t="s">
        <v>123</v>
      </c>
      <c r="I5" s="128" t="s">
        <v>122</v>
      </c>
      <c r="J5" s="128" t="s">
        <v>123</v>
      </c>
    </row>
    <row r="6" spans="2:11" s="89" customFormat="1" ht="33.950000000000003" customHeight="1" x14ac:dyDescent="0.25">
      <c r="B6" s="316"/>
      <c r="C6" s="316"/>
      <c r="D6" s="316"/>
      <c r="E6" s="316"/>
      <c r="F6" s="316"/>
      <c r="G6" s="316" t="s">
        <v>124</v>
      </c>
      <c r="H6" s="316"/>
      <c r="I6" s="316" t="s">
        <v>124</v>
      </c>
      <c r="J6" s="316"/>
    </row>
    <row r="7" spans="2:11" s="89" customFormat="1" ht="15" customHeight="1" x14ac:dyDescent="0.25">
      <c r="B7" s="312" t="s">
        <v>125</v>
      </c>
      <c r="C7" s="313" t="s">
        <v>126</v>
      </c>
      <c r="D7" s="313" t="s">
        <v>127</v>
      </c>
      <c r="E7" s="93" t="s">
        <v>128</v>
      </c>
      <c r="F7" s="93" t="s">
        <v>129</v>
      </c>
      <c r="G7" s="94"/>
      <c r="H7" s="94"/>
      <c r="I7" s="94"/>
      <c r="J7" s="94"/>
    </row>
    <row r="8" spans="2:11" s="89" customFormat="1" ht="15" customHeight="1" x14ac:dyDescent="0.25">
      <c r="B8" s="312"/>
      <c r="C8" s="313"/>
      <c r="D8" s="313"/>
      <c r="E8" s="93" t="s">
        <v>130</v>
      </c>
      <c r="F8" s="93" t="s">
        <v>131</v>
      </c>
      <c r="G8" s="94"/>
      <c r="H8" s="94"/>
      <c r="I8" s="94"/>
      <c r="J8" s="94"/>
    </row>
    <row r="9" spans="2:11" s="89" customFormat="1" ht="15" customHeight="1" x14ac:dyDescent="0.25">
      <c r="B9" s="312" t="s">
        <v>132</v>
      </c>
      <c r="C9" s="313" t="s">
        <v>133</v>
      </c>
      <c r="D9" s="313" t="s">
        <v>134</v>
      </c>
      <c r="E9" s="93" t="s">
        <v>135</v>
      </c>
      <c r="F9" s="93" t="s">
        <v>136</v>
      </c>
      <c r="G9" s="94"/>
      <c r="H9" s="94"/>
      <c r="I9" s="94"/>
      <c r="J9" s="94"/>
    </row>
    <row r="10" spans="2:11" s="89" customFormat="1" ht="15" customHeight="1" x14ac:dyDescent="0.25">
      <c r="B10" s="312"/>
      <c r="C10" s="313"/>
      <c r="D10" s="313"/>
      <c r="E10" s="93" t="s">
        <v>128</v>
      </c>
      <c r="F10" s="93" t="s">
        <v>129</v>
      </c>
      <c r="G10" s="94"/>
      <c r="H10" s="94"/>
      <c r="I10" s="94"/>
      <c r="J10" s="94"/>
    </row>
    <row r="11" spans="2:11" s="89" customFormat="1" ht="15" customHeight="1" x14ac:dyDescent="0.25">
      <c r="B11" s="312"/>
      <c r="C11" s="313"/>
      <c r="D11" s="313"/>
      <c r="E11" s="93" t="s">
        <v>130</v>
      </c>
      <c r="F11" s="93" t="s">
        <v>131</v>
      </c>
      <c r="G11" s="94"/>
      <c r="H11" s="94"/>
      <c r="I11" s="94"/>
      <c r="J11" s="94"/>
    </row>
    <row r="12" spans="2:11" s="89" customFormat="1" ht="15" customHeight="1" x14ac:dyDescent="0.25">
      <c r="B12" s="312" t="s">
        <v>137</v>
      </c>
      <c r="C12" s="313" t="s">
        <v>138</v>
      </c>
      <c r="D12" s="313" t="s">
        <v>139</v>
      </c>
      <c r="E12" s="93" t="s">
        <v>140</v>
      </c>
      <c r="F12" s="93" t="s">
        <v>141</v>
      </c>
      <c r="G12" s="94"/>
      <c r="H12" s="94"/>
      <c r="I12" s="94"/>
      <c r="J12" s="94"/>
    </row>
    <row r="13" spans="2:11" s="89" customFormat="1" ht="15" customHeight="1" x14ac:dyDescent="0.25">
      <c r="B13" s="312"/>
      <c r="C13" s="313"/>
      <c r="D13" s="313"/>
      <c r="E13" s="93" t="s">
        <v>135</v>
      </c>
      <c r="F13" s="93" t="s">
        <v>136</v>
      </c>
      <c r="G13" s="94"/>
      <c r="H13" s="94"/>
      <c r="I13" s="94"/>
      <c r="J13" s="94"/>
      <c r="K13" s="95"/>
    </row>
    <row r="14" spans="2:11" s="89" customFormat="1" ht="15" customHeight="1" x14ac:dyDescent="0.25">
      <c r="B14" s="312"/>
      <c r="C14" s="313"/>
      <c r="D14" s="313"/>
      <c r="E14" s="93" t="s">
        <v>128</v>
      </c>
      <c r="F14" s="93" t="s">
        <v>129</v>
      </c>
      <c r="G14" s="94"/>
      <c r="H14" s="94"/>
      <c r="I14" s="94"/>
      <c r="J14" s="94"/>
      <c r="K14" s="95"/>
    </row>
    <row r="15" spans="2:11" s="89" customFormat="1" ht="15" customHeight="1" x14ac:dyDescent="0.25">
      <c r="B15" s="312"/>
      <c r="C15" s="313"/>
      <c r="D15" s="313"/>
      <c r="E15" s="93" t="s">
        <v>130</v>
      </c>
      <c r="F15" s="93" t="s">
        <v>131</v>
      </c>
      <c r="G15" s="94"/>
      <c r="H15" s="94"/>
      <c r="I15" s="94"/>
      <c r="J15" s="94"/>
    </row>
    <row r="16" spans="2:11" s="89" customFormat="1" ht="15" customHeight="1" x14ac:dyDescent="0.25">
      <c r="B16" s="312"/>
      <c r="C16" s="313" t="s">
        <v>142</v>
      </c>
      <c r="D16" s="313" t="s">
        <v>143</v>
      </c>
      <c r="E16" s="93" t="s">
        <v>140</v>
      </c>
      <c r="F16" s="93" t="s">
        <v>141</v>
      </c>
      <c r="G16" s="94"/>
      <c r="H16" s="94"/>
      <c r="I16" s="94"/>
      <c r="J16" s="94"/>
    </row>
    <row r="17" spans="1:10" s="89" customFormat="1" ht="15" customHeight="1" x14ac:dyDescent="0.25">
      <c r="B17" s="312"/>
      <c r="C17" s="313"/>
      <c r="D17" s="313"/>
      <c r="E17" s="93" t="s">
        <v>135</v>
      </c>
      <c r="F17" s="93" t="s">
        <v>136</v>
      </c>
      <c r="G17" s="94"/>
      <c r="H17" s="94"/>
      <c r="I17" s="94"/>
      <c r="J17" s="94"/>
    </row>
    <row r="18" spans="1:10" s="89" customFormat="1" ht="15" customHeight="1" x14ac:dyDescent="0.25">
      <c r="B18" s="312"/>
      <c r="C18" s="313"/>
      <c r="D18" s="313"/>
      <c r="E18" s="93" t="s">
        <v>128</v>
      </c>
      <c r="F18" s="93" t="s">
        <v>129</v>
      </c>
      <c r="G18" s="94"/>
      <c r="H18" s="94"/>
      <c r="I18" s="94"/>
      <c r="J18" s="94"/>
    </row>
    <row r="19" spans="1:10" s="89" customFormat="1" ht="15" customHeight="1" x14ac:dyDescent="0.25">
      <c r="B19" s="312"/>
      <c r="C19" s="313"/>
      <c r="D19" s="313"/>
      <c r="E19" s="93" t="s">
        <v>130</v>
      </c>
      <c r="F19" s="93" t="s">
        <v>131</v>
      </c>
      <c r="G19" s="94"/>
      <c r="H19" s="94"/>
      <c r="I19" s="94"/>
      <c r="J19" s="94"/>
    </row>
    <row r="20" spans="1:10" s="89" customFormat="1" ht="15" customHeight="1" x14ac:dyDescent="0.25">
      <c r="B20" s="312"/>
      <c r="C20" s="313" t="s">
        <v>144</v>
      </c>
      <c r="D20" s="313" t="s">
        <v>145</v>
      </c>
      <c r="E20" s="93" t="s">
        <v>140</v>
      </c>
      <c r="F20" s="93" t="s">
        <v>141</v>
      </c>
      <c r="G20" s="94"/>
      <c r="H20" s="94"/>
      <c r="I20" s="94"/>
      <c r="J20" s="94"/>
    </row>
    <row r="21" spans="1:10" s="89" customFormat="1" ht="15" customHeight="1" x14ac:dyDescent="0.25">
      <c r="B21" s="312"/>
      <c r="C21" s="313"/>
      <c r="D21" s="313"/>
      <c r="E21" s="93" t="s">
        <v>135</v>
      </c>
      <c r="F21" s="93" t="s">
        <v>136</v>
      </c>
      <c r="G21" s="94"/>
      <c r="H21" s="94"/>
      <c r="I21" s="94"/>
      <c r="J21" s="94"/>
    </row>
    <row r="22" spans="1:10" s="89" customFormat="1" ht="15" customHeight="1" x14ac:dyDescent="0.25">
      <c r="B22" s="312"/>
      <c r="C22" s="313"/>
      <c r="D22" s="313"/>
      <c r="E22" s="93" t="s">
        <v>128</v>
      </c>
      <c r="F22" s="93" t="s">
        <v>129</v>
      </c>
      <c r="G22" s="94"/>
      <c r="H22" s="94"/>
      <c r="I22" s="94"/>
      <c r="J22" s="94"/>
    </row>
    <row r="23" spans="1:10" s="89" customFormat="1" ht="15" customHeight="1" x14ac:dyDescent="0.25">
      <c r="B23" s="312"/>
      <c r="C23" s="313"/>
      <c r="D23" s="313"/>
      <c r="E23" s="93" t="s">
        <v>130</v>
      </c>
      <c r="F23" s="93" t="s">
        <v>131</v>
      </c>
      <c r="G23" s="94"/>
      <c r="H23" s="94"/>
      <c r="I23" s="94"/>
      <c r="J23" s="94"/>
    </row>
    <row r="24" spans="1:10" s="89" customFormat="1" ht="15" customHeight="1" x14ac:dyDescent="0.25">
      <c r="B24" s="312" t="s">
        <v>146</v>
      </c>
      <c r="C24" s="313" t="s">
        <v>147</v>
      </c>
      <c r="D24" s="313" t="s">
        <v>148</v>
      </c>
      <c r="E24" s="93" t="s">
        <v>140</v>
      </c>
      <c r="F24" s="93" t="s">
        <v>141</v>
      </c>
      <c r="G24" s="94"/>
      <c r="H24" s="94"/>
      <c r="I24" s="94"/>
      <c r="J24" s="94"/>
    </row>
    <row r="25" spans="1:10" s="89" customFormat="1" ht="15" customHeight="1" x14ac:dyDescent="0.25">
      <c r="B25" s="312"/>
      <c r="C25" s="313"/>
      <c r="D25" s="313"/>
      <c r="E25" s="93" t="s">
        <v>135</v>
      </c>
      <c r="F25" s="93" t="s">
        <v>136</v>
      </c>
      <c r="G25" s="94"/>
      <c r="H25" s="94"/>
      <c r="I25" s="94"/>
      <c r="J25" s="94"/>
    </row>
    <row r="26" spans="1:10" s="89" customFormat="1" ht="15" customHeight="1" x14ac:dyDescent="0.25">
      <c r="B26" s="312"/>
      <c r="C26" s="313"/>
      <c r="D26" s="313"/>
      <c r="E26" s="93" t="s">
        <v>128</v>
      </c>
      <c r="F26" s="93" t="s">
        <v>129</v>
      </c>
      <c r="G26" s="94"/>
      <c r="H26" s="94"/>
      <c r="I26" s="94"/>
      <c r="J26" s="94"/>
    </row>
    <row r="27" spans="1:10" s="89" customFormat="1" ht="15" customHeight="1" x14ac:dyDescent="0.25">
      <c r="B27" s="312"/>
      <c r="C27" s="313"/>
      <c r="D27" s="313"/>
      <c r="E27" s="93" t="s">
        <v>130</v>
      </c>
      <c r="F27" s="93" t="s">
        <v>131</v>
      </c>
      <c r="G27" s="94"/>
      <c r="H27" s="94"/>
      <c r="I27" s="94"/>
      <c r="J27" s="94"/>
    </row>
    <row r="28" spans="1:10" s="89" customFormat="1" ht="15" customHeight="1" x14ac:dyDescent="0.25">
      <c r="B28" s="311" t="s">
        <v>149</v>
      </c>
      <c r="C28" s="313" t="s">
        <v>150</v>
      </c>
      <c r="D28" s="313" t="s">
        <v>151</v>
      </c>
      <c r="E28" s="93" t="s">
        <v>140</v>
      </c>
      <c r="F28" s="93" t="s">
        <v>141</v>
      </c>
      <c r="G28" s="94"/>
      <c r="H28" s="94"/>
      <c r="I28" s="94"/>
      <c r="J28" s="94"/>
    </row>
    <row r="29" spans="1:10" s="89" customFormat="1" ht="15" customHeight="1" x14ac:dyDescent="0.25">
      <c r="A29" s="95"/>
      <c r="B29" s="311"/>
      <c r="C29" s="313"/>
      <c r="D29" s="313"/>
      <c r="E29" s="93" t="s">
        <v>135</v>
      </c>
      <c r="F29" s="93" t="s">
        <v>136</v>
      </c>
      <c r="G29" s="94"/>
      <c r="H29" s="94"/>
      <c r="I29" s="94"/>
      <c r="J29" s="94"/>
    </row>
    <row r="30" spans="1:10" s="89" customFormat="1" ht="15" customHeight="1" x14ac:dyDescent="0.25">
      <c r="A30" s="95"/>
      <c r="B30" s="311"/>
      <c r="C30" s="313"/>
      <c r="D30" s="313"/>
      <c r="E30" s="93" t="s">
        <v>128</v>
      </c>
      <c r="F30" s="93" t="s">
        <v>129</v>
      </c>
      <c r="G30" s="94"/>
      <c r="H30" s="94"/>
      <c r="I30" s="94"/>
      <c r="J30" s="94"/>
    </row>
    <row r="31" spans="1:10" s="89" customFormat="1" ht="15" customHeight="1" x14ac:dyDescent="0.25">
      <c r="A31" s="95"/>
      <c r="B31" s="311"/>
      <c r="C31" s="313"/>
      <c r="D31" s="313"/>
      <c r="E31" s="93" t="s">
        <v>130</v>
      </c>
      <c r="F31" s="93" t="s">
        <v>131</v>
      </c>
      <c r="G31" s="94"/>
      <c r="H31" s="94"/>
      <c r="I31" s="94"/>
      <c r="J31" s="94"/>
    </row>
    <row r="32" spans="1:10" s="89" customFormat="1" ht="15" customHeight="1" x14ac:dyDescent="0.25">
      <c r="A32" s="95"/>
      <c r="B32" s="311"/>
      <c r="C32" s="313" t="s">
        <v>152</v>
      </c>
      <c r="D32" s="313" t="s">
        <v>153</v>
      </c>
      <c r="E32" s="93" t="s">
        <v>140</v>
      </c>
      <c r="F32" s="93" t="s">
        <v>141</v>
      </c>
      <c r="G32" s="94"/>
      <c r="H32" s="94"/>
      <c r="I32" s="94"/>
      <c r="J32" s="94"/>
    </row>
    <row r="33" spans="2:10" s="89" customFormat="1" ht="15" customHeight="1" x14ac:dyDescent="0.25">
      <c r="B33" s="311"/>
      <c r="C33" s="313"/>
      <c r="D33" s="313"/>
      <c r="E33" s="93" t="s">
        <v>135</v>
      </c>
      <c r="F33" s="93" t="s">
        <v>136</v>
      </c>
      <c r="G33" s="94"/>
      <c r="H33" s="94"/>
      <c r="I33" s="94"/>
      <c r="J33" s="94"/>
    </row>
    <row r="34" spans="2:10" s="89" customFormat="1" ht="15" customHeight="1" x14ac:dyDescent="0.25">
      <c r="B34" s="311"/>
      <c r="C34" s="313"/>
      <c r="D34" s="313"/>
      <c r="E34" s="93" t="s">
        <v>128</v>
      </c>
      <c r="F34" s="93" t="s">
        <v>129</v>
      </c>
      <c r="G34" s="94"/>
      <c r="H34" s="94"/>
      <c r="I34" s="94"/>
      <c r="J34" s="94"/>
    </row>
    <row r="35" spans="2:10" s="89" customFormat="1" ht="15" customHeight="1" x14ac:dyDescent="0.25">
      <c r="B35" s="311"/>
      <c r="C35" s="313"/>
      <c r="D35" s="313"/>
      <c r="E35" s="93" t="s">
        <v>130</v>
      </c>
      <c r="F35" s="93" t="s">
        <v>131</v>
      </c>
      <c r="G35" s="94"/>
      <c r="H35" s="94"/>
      <c r="I35" s="94"/>
      <c r="J35" s="94"/>
    </row>
    <row r="36" spans="2:10" s="89" customFormat="1" ht="15" customHeight="1" x14ac:dyDescent="0.25">
      <c r="B36" s="311"/>
      <c r="C36" s="313" t="s">
        <v>154</v>
      </c>
      <c r="D36" s="313" t="s">
        <v>155</v>
      </c>
      <c r="E36" s="93" t="s">
        <v>140</v>
      </c>
      <c r="F36" s="93" t="s">
        <v>141</v>
      </c>
      <c r="G36" s="94"/>
      <c r="H36" s="94"/>
      <c r="I36" s="94"/>
      <c r="J36" s="94"/>
    </row>
    <row r="37" spans="2:10" s="89" customFormat="1" ht="15" customHeight="1" x14ac:dyDescent="0.25">
      <c r="B37" s="311"/>
      <c r="C37" s="313"/>
      <c r="D37" s="313"/>
      <c r="E37" s="93" t="s">
        <v>135</v>
      </c>
      <c r="F37" s="93" t="s">
        <v>136</v>
      </c>
      <c r="G37" s="94"/>
      <c r="H37" s="94"/>
      <c r="I37" s="94"/>
      <c r="J37" s="94"/>
    </row>
    <row r="38" spans="2:10" s="89" customFormat="1" ht="15" customHeight="1" x14ac:dyDescent="0.25">
      <c r="B38" s="311"/>
      <c r="C38" s="313"/>
      <c r="D38" s="313"/>
      <c r="E38" s="93" t="s">
        <v>128</v>
      </c>
      <c r="F38" s="93" t="s">
        <v>129</v>
      </c>
      <c r="G38" s="94"/>
      <c r="H38" s="94"/>
      <c r="I38" s="94"/>
      <c r="J38" s="94"/>
    </row>
    <row r="39" spans="2:10" s="89" customFormat="1" ht="15" customHeight="1" x14ac:dyDescent="0.25">
      <c r="B39" s="311"/>
      <c r="C39" s="313"/>
      <c r="D39" s="313"/>
      <c r="E39" s="93" t="s">
        <v>130</v>
      </c>
      <c r="F39" s="93" t="s">
        <v>131</v>
      </c>
      <c r="G39" s="94"/>
      <c r="H39" s="94"/>
      <c r="I39" s="94"/>
      <c r="J39" s="94"/>
    </row>
    <row r="40" spans="2:10" s="89" customFormat="1" ht="15" customHeight="1" x14ac:dyDescent="0.25">
      <c r="B40" s="311"/>
      <c r="C40" s="313" t="s">
        <v>156</v>
      </c>
      <c r="D40" s="313" t="s">
        <v>157</v>
      </c>
      <c r="E40" s="93" t="s">
        <v>140</v>
      </c>
      <c r="F40" s="93" t="s">
        <v>141</v>
      </c>
      <c r="G40" s="94"/>
      <c r="H40" s="94"/>
      <c r="I40" s="94"/>
      <c r="J40" s="94"/>
    </row>
    <row r="41" spans="2:10" s="89" customFormat="1" ht="15" customHeight="1" x14ac:dyDescent="0.25">
      <c r="B41" s="311"/>
      <c r="C41" s="313"/>
      <c r="D41" s="313"/>
      <c r="E41" s="93" t="s">
        <v>135</v>
      </c>
      <c r="F41" s="93" t="s">
        <v>136</v>
      </c>
      <c r="G41" s="94"/>
      <c r="H41" s="94"/>
      <c r="I41" s="94"/>
      <c r="J41" s="94"/>
    </row>
    <row r="42" spans="2:10" s="89" customFormat="1" ht="15" customHeight="1" x14ac:dyDescent="0.25">
      <c r="B42" s="311"/>
      <c r="C42" s="313"/>
      <c r="D42" s="313"/>
      <c r="E42" s="93" t="s">
        <v>128</v>
      </c>
      <c r="F42" s="93" t="s">
        <v>129</v>
      </c>
      <c r="G42" s="94"/>
      <c r="H42" s="94"/>
      <c r="I42" s="94"/>
      <c r="J42" s="94"/>
    </row>
    <row r="43" spans="2:10" s="89" customFormat="1" ht="15" customHeight="1" x14ac:dyDescent="0.25">
      <c r="B43" s="311"/>
      <c r="C43" s="313"/>
      <c r="D43" s="313"/>
      <c r="E43" s="93" t="s">
        <v>130</v>
      </c>
      <c r="F43" s="93" t="s">
        <v>131</v>
      </c>
      <c r="G43" s="94"/>
      <c r="H43" s="94"/>
      <c r="I43" s="94"/>
      <c r="J43" s="94"/>
    </row>
    <row r="44" spans="2:10" s="89" customFormat="1" ht="15" customHeight="1" x14ac:dyDescent="0.25">
      <c r="B44" s="311"/>
      <c r="C44" s="313" t="s">
        <v>158</v>
      </c>
      <c r="D44" s="313" t="s">
        <v>159</v>
      </c>
      <c r="E44" s="93" t="s">
        <v>140</v>
      </c>
      <c r="F44" s="93" t="s">
        <v>141</v>
      </c>
      <c r="G44" s="94"/>
      <c r="H44" s="94"/>
      <c r="I44" s="94"/>
      <c r="J44" s="94"/>
    </row>
    <row r="45" spans="2:10" s="89" customFormat="1" ht="15" customHeight="1" x14ac:dyDescent="0.25">
      <c r="B45" s="311"/>
      <c r="C45" s="313"/>
      <c r="D45" s="313"/>
      <c r="E45" s="93" t="s">
        <v>135</v>
      </c>
      <c r="F45" s="93" t="s">
        <v>136</v>
      </c>
      <c r="G45" s="94"/>
      <c r="H45" s="94"/>
      <c r="I45" s="94"/>
      <c r="J45" s="94"/>
    </row>
    <row r="46" spans="2:10" s="89" customFormat="1" ht="15" customHeight="1" x14ac:dyDescent="0.25">
      <c r="B46" s="311"/>
      <c r="C46" s="313"/>
      <c r="D46" s="313"/>
      <c r="E46" s="93" t="s">
        <v>128</v>
      </c>
      <c r="F46" s="93" t="s">
        <v>129</v>
      </c>
      <c r="G46" s="94"/>
      <c r="H46" s="94"/>
      <c r="I46" s="94"/>
      <c r="J46" s="94"/>
    </row>
    <row r="47" spans="2:10" s="89" customFormat="1" ht="15" customHeight="1" x14ac:dyDescent="0.25">
      <c r="B47" s="311"/>
      <c r="C47" s="313"/>
      <c r="D47" s="313"/>
      <c r="E47" s="93" t="s">
        <v>130</v>
      </c>
      <c r="F47" s="93" t="s">
        <v>131</v>
      </c>
      <c r="G47" s="94"/>
      <c r="H47" s="94"/>
      <c r="I47" s="94"/>
      <c r="J47" s="94"/>
    </row>
    <row r="48" spans="2:10" s="89" customFormat="1" ht="15" customHeight="1" x14ac:dyDescent="0.25">
      <c r="B48" s="311" t="s">
        <v>160</v>
      </c>
      <c r="C48" s="312" t="s">
        <v>161</v>
      </c>
      <c r="D48" s="313" t="s">
        <v>162</v>
      </c>
      <c r="E48" s="93" t="s">
        <v>128</v>
      </c>
      <c r="F48" s="93" t="s">
        <v>129</v>
      </c>
      <c r="G48" s="94"/>
      <c r="H48" s="94"/>
      <c r="I48" s="94"/>
      <c r="J48" s="94"/>
    </row>
    <row r="49" spans="2:10" s="89" customFormat="1" ht="15" customHeight="1" x14ac:dyDescent="0.25">
      <c r="B49" s="311"/>
      <c r="C49" s="312"/>
      <c r="D49" s="313"/>
      <c r="E49" s="93" t="s">
        <v>130</v>
      </c>
      <c r="F49" s="93" t="s">
        <v>131</v>
      </c>
      <c r="G49" s="94"/>
      <c r="H49" s="94"/>
      <c r="I49" s="94"/>
      <c r="J49" s="94"/>
    </row>
    <row r="50" spans="2:10" s="89" customFormat="1" ht="15" customHeight="1" x14ac:dyDescent="0.25">
      <c r="B50" s="311"/>
      <c r="C50" s="313" t="s">
        <v>163</v>
      </c>
      <c r="D50" s="313" t="s">
        <v>164</v>
      </c>
      <c r="E50" s="93" t="s">
        <v>135</v>
      </c>
      <c r="F50" s="93" t="s">
        <v>136</v>
      </c>
      <c r="G50" s="94"/>
      <c r="H50" s="94"/>
      <c r="I50" s="94"/>
      <c r="J50" s="94"/>
    </row>
    <row r="51" spans="2:10" s="89" customFormat="1" ht="15" customHeight="1" x14ac:dyDescent="0.25">
      <c r="B51" s="311"/>
      <c r="C51" s="313"/>
      <c r="D51" s="313"/>
      <c r="E51" s="93" t="s">
        <v>128</v>
      </c>
      <c r="F51" s="93" t="s">
        <v>129</v>
      </c>
      <c r="G51" s="94"/>
      <c r="H51" s="94"/>
      <c r="I51" s="94"/>
      <c r="J51" s="94"/>
    </row>
    <row r="52" spans="2:10" s="89" customFormat="1" ht="15" customHeight="1" x14ac:dyDescent="0.25">
      <c r="B52" s="311"/>
      <c r="C52" s="313"/>
      <c r="D52" s="313"/>
      <c r="E52" s="93" t="s">
        <v>130</v>
      </c>
      <c r="F52" s="93" t="s">
        <v>131</v>
      </c>
      <c r="G52" s="94"/>
      <c r="H52" s="94"/>
      <c r="I52" s="94"/>
      <c r="J52" s="94"/>
    </row>
    <row r="53" spans="2:10" s="89" customFormat="1" ht="15" customHeight="1" x14ac:dyDescent="0.25">
      <c r="B53" s="311"/>
      <c r="C53" s="313" t="s">
        <v>165</v>
      </c>
      <c r="D53" s="313" t="s">
        <v>166</v>
      </c>
      <c r="E53" s="93" t="s">
        <v>140</v>
      </c>
      <c r="F53" s="93" t="s">
        <v>141</v>
      </c>
      <c r="G53" s="94"/>
      <c r="H53" s="94"/>
      <c r="I53" s="94"/>
      <c r="J53" s="94"/>
    </row>
    <row r="54" spans="2:10" s="89" customFormat="1" ht="15" customHeight="1" x14ac:dyDescent="0.25">
      <c r="B54" s="311"/>
      <c r="C54" s="313"/>
      <c r="D54" s="313"/>
      <c r="E54" s="93" t="s">
        <v>135</v>
      </c>
      <c r="F54" s="93" t="s">
        <v>136</v>
      </c>
      <c r="G54" s="94"/>
      <c r="H54" s="94"/>
      <c r="I54" s="94"/>
      <c r="J54" s="94"/>
    </row>
    <row r="55" spans="2:10" s="89" customFormat="1" ht="15" customHeight="1" x14ac:dyDescent="0.25">
      <c r="B55" s="311"/>
      <c r="C55" s="313"/>
      <c r="D55" s="313"/>
      <c r="E55" s="93" t="s">
        <v>128</v>
      </c>
      <c r="F55" s="93" t="s">
        <v>129</v>
      </c>
      <c r="G55" s="94"/>
      <c r="H55" s="94"/>
      <c r="I55" s="94"/>
      <c r="J55" s="94"/>
    </row>
    <row r="56" spans="2:10" s="89" customFormat="1" ht="15" customHeight="1" x14ac:dyDescent="0.25">
      <c r="B56" s="311"/>
      <c r="C56" s="313"/>
      <c r="D56" s="313"/>
      <c r="E56" s="93" t="s">
        <v>130</v>
      </c>
      <c r="F56" s="93" t="s">
        <v>131</v>
      </c>
      <c r="G56" s="94"/>
      <c r="H56" s="94"/>
      <c r="I56" s="94"/>
      <c r="J56" s="94"/>
    </row>
    <row r="57" spans="2:10" s="89" customFormat="1" ht="15" customHeight="1" x14ac:dyDescent="0.25">
      <c r="B57" s="311"/>
      <c r="C57" s="313" t="s">
        <v>167</v>
      </c>
      <c r="D57" s="313" t="s">
        <v>168</v>
      </c>
      <c r="E57" s="93" t="s">
        <v>140</v>
      </c>
      <c r="F57" s="93" t="s">
        <v>141</v>
      </c>
      <c r="G57" s="94"/>
      <c r="H57" s="94"/>
      <c r="I57" s="94"/>
      <c r="J57" s="94"/>
    </row>
    <row r="58" spans="2:10" s="89" customFormat="1" ht="15" customHeight="1" x14ac:dyDescent="0.25">
      <c r="B58" s="311"/>
      <c r="C58" s="313"/>
      <c r="D58" s="313"/>
      <c r="E58" s="93" t="s">
        <v>135</v>
      </c>
      <c r="F58" s="93" t="s">
        <v>136</v>
      </c>
      <c r="G58" s="94"/>
      <c r="H58" s="94"/>
      <c r="I58" s="94"/>
      <c r="J58" s="94"/>
    </row>
    <row r="59" spans="2:10" s="89" customFormat="1" ht="15" customHeight="1" x14ac:dyDescent="0.25">
      <c r="B59" s="311"/>
      <c r="C59" s="313"/>
      <c r="D59" s="313"/>
      <c r="E59" s="93" t="s">
        <v>128</v>
      </c>
      <c r="F59" s="93" t="s">
        <v>129</v>
      </c>
      <c r="G59" s="94"/>
      <c r="H59" s="94"/>
      <c r="I59" s="94"/>
      <c r="J59" s="94"/>
    </row>
    <row r="60" spans="2:10" s="89" customFormat="1" ht="15" customHeight="1" x14ac:dyDescent="0.25">
      <c r="B60" s="311"/>
      <c r="C60" s="313"/>
      <c r="D60" s="313"/>
      <c r="E60" s="93" t="s">
        <v>130</v>
      </c>
      <c r="F60" s="93" t="s">
        <v>131</v>
      </c>
      <c r="G60" s="94"/>
      <c r="H60" s="94"/>
      <c r="I60" s="94"/>
      <c r="J60" s="94"/>
    </row>
    <row r="61" spans="2:10" s="89" customFormat="1" ht="15" customHeight="1" x14ac:dyDescent="0.25">
      <c r="B61" s="311"/>
      <c r="C61" s="313" t="s">
        <v>169</v>
      </c>
      <c r="D61" s="313" t="s">
        <v>170</v>
      </c>
      <c r="E61" s="93" t="s">
        <v>140</v>
      </c>
      <c r="F61" s="93" t="s">
        <v>141</v>
      </c>
      <c r="G61" s="94"/>
      <c r="H61" s="94"/>
      <c r="I61" s="94"/>
      <c r="J61" s="94"/>
    </row>
    <row r="62" spans="2:10" s="89" customFormat="1" ht="15" customHeight="1" x14ac:dyDescent="0.25">
      <c r="B62" s="311"/>
      <c r="C62" s="313"/>
      <c r="D62" s="313"/>
      <c r="E62" s="93" t="s">
        <v>135</v>
      </c>
      <c r="F62" s="93" t="s">
        <v>136</v>
      </c>
      <c r="G62" s="94"/>
      <c r="H62" s="94"/>
      <c r="I62" s="94"/>
      <c r="J62" s="94"/>
    </row>
    <row r="63" spans="2:10" s="89" customFormat="1" ht="15" customHeight="1" x14ac:dyDescent="0.25">
      <c r="B63" s="311"/>
      <c r="C63" s="313"/>
      <c r="D63" s="313"/>
      <c r="E63" s="93" t="s">
        <v>128</v>
      </c>
      <c r="F63" s="93" t="s">
        <v>129</v>
      </c>
      <c r="G63" s="94"/>
      <c r="H63" s="94"/>
      <c r="I63" s="94"/>
      <c r="J63" s="94"/>
    </row>
    <row r="64" spans="2:10" s="89" customFormat="1" ht="15" customHeight="1" x14ac:dyDescent="0.25">
      <c r="B64" s="311"/>
      <c r="C64" s="313"/>
      <c r="D64" s="313"/>
      <c r="E64" s="93" t="s">
        <v>130</v>
      </c>
      <c r="F64" s="93" t="s">
        <v>131</v>
      </c>
      <c r="G64" s="94"/>
      <c r="H64" s="94"/>
      <c r="I64" s="94"/>
      <c r="J64" s="94"/>
    </row>
    <row r="65" spans="2:8" s="89" customFormat="1" ht="15" customHeight="1" x14ac:dyDescent="0.25">
      <c r="B65" s="311"/>
      <c r="C65" s="96" t="s">
        <v>171</v>
      </c>
      <c r="D65" s="314" t="s">
        <v>172</v>
      </c>
      <c r="E65" s="314"/>
      <c r="F65" s="314"/>
      <c r="G65" s="314"/>
      <c r="H65" s="314"/>
    </row>
    <row r="67" spans="2:8" x14ac:dyDescent="0.25">
      <c r="F67" s="89"/>
    </row>
    <row r="68" spans="2:8" x14ac:dyDescent="0.25">
      <c r="F68" s="89"/>
    </row>
  </sheetData>
  <sheetProtection algorithmName="SHA-512" hashValue="4sFYS60ZRkSu1l1U1OYHs2IxC/L1gZ0zhIvQWfjLjJZRthGF82IjmtGtm+6bBBDRbEFARSHkOgldxSdz3Uw9zA==" saltValue="cx7bQtyR7cpltYo9j5mgMg==" spinCount="100000" sheet="1" objects="1" scenarios="1"/>
  <mergeCells count="49">
    <mergeCell ref="I4:J4"/>
    <mergeCell ref="I6:J6"/>
    <mergeCell ref="G4:H4"/>
    <mergeCell ref="B1:H1"/>
    <mergeCell ref="B3:H3"/>
    <mergeCell ref="B5:B6"/>
    <mergeCell ref="C5:C6"/>
    <mergeCell ref="D5:D6"/>
    <mergeCell ref="E5:F6"/>
    <mergeCell ref="G6:H6"/>
    <mergeCell ref="B7:B8"/>
    <mergeCell ref="C7:C8"/>
    <mergeCell ref="D7:D8"/>
    <mergeCell ref="B9:B11"/>
    <mergeCell ref="C9:C11"/>
    <mergeCell ref="D9:D11"/>
    <mergeCell ref="B12:B23"/>
    <mergeCell ref="C12:C15"/>
    <mergeCell ref="D12:D15"/>
    <mergeCell ref="C16:C19"/>
    <mergeCell ref="D16:D19"/>
    <mergeCell ref="C20:C23"/>
    <mergeCell ref="D20:D23"/>
    <mergeCell ref="B24:B27"/>
    <mergeCell ref="C24:C27"/>
    <mergeCell ref="D24:D27"/>
    <mergeCell ref="B28:B47"/>
    <mergeCell ref="C28:C31"/>
    <mergeCell ref="D28:D31"/>
    <mergeCell ref="C32:C35"/>
    <mergeCell ref="D32:D35"/>
    <mergeCell ref="C36:C39"/>
    <mergeCell ref="D36:D39"/>
    <mergeCell ref="C40:C43"/>
    <mergeCell ref="D40:D43"/>
    <mergeCell ref="C44:C47"/>
    <mergeCell ref="D44:D47"/>
    <mergeCell ref="B48:B65"/>
    <mergeCell ref="C48:C49"/>
    <mergeCell ref="D48:D49"/>
    <mergeCell ref="C50:C52"/>
    <mergeCell ref="D50:D52"/>
    <mergeCell ref="C53:C56"/>
    <mergeCell ref="D65:H65"/>
    <mergeCell ref="D53:D56"/>
    <mergeCell ref="C57:C60"/>
    <mergeCell ref="D57:D60"/>
    <mergeCell ref="C61:C64"/>
    <mergeCell ref="D61:D64"/>
  </mergeCells>
  <conditionalFormatting sqref="B1 B2:H2 B4:G4 K4:XFD1048576 G5:G6 G7:H64 C50:F52 A66:H1048576">
    <cfRule type="cellIs" dxfId="13" priority="16" operator="equal">
      <formula>"Valeur ?"</formula>
    </cfRule>
  </conditionalFormatting>
  <conditionalFormatting sqref="B48">
    <cfRule type="cellIs" dxfId="12" priority="10" operator="equal">
      <formula>"Valeur ?"</formula>
    </cfRule>
  </conditionalFormatting>
  <conditionalFormatting sqref="B5:D5">
    <cfRule type="cellIs" dxfId="11" priority="7" operator="equal">
      <formula>"Valeur ?"</formula>
    </cfRule>
  </conditionalFormatting>
  <conditionalFormatting sqref="C10:D10">
    <cfRule type="cellIs" dxfId="10" priority="15" operator="equal">
      <formula>"Valeur ?"</formula>
    </cfRule>
  </conditionalFormatting>
  <conditionalFormatting sqref="C51:D51">
    <cfRule type="cellIs" dxfId="9" priority="13" operator="equal">
      <formula>"Valeur ?"</formula>
    </cfRule>
  </conditionalFormatting>
  <conditionalFormatting sqref="C65:D65">
    <cfRule type="cellIs" dxfId="8" priority="12" operator="equal">
      <formula>"Valeur ?"</formula>
    </cfRule>
  </conditionalFormatting>
  <conditionalFormatting sqref="C48:G49">
    <cfRule type="cellIs" dxfId="7" priority="8" operator="equal">
      <formula>"Valeur ?"</formula>
    </cfRule>
  </conditionalFormatting>
  <conditionalFormatting sqref="G44:G47">
    <cfRule type="cellIs" dxfId="6" priority="9" operator="equal">
      <formula>"Valeur ?"</formula>
    </cfRule>
  </conditionalFormatting>
  <conditionalFormatting sqref="H5">
    <cfRule type="cellIs" dxfId="5" priority="11" operator="equal">
      <formula>"Valeur ?"</formula>
    </cfRule>
  </conditionalFormatting>
  <conditionalFormatting sqref="I4:I6">
    <cfRule type="cellIs" dxfId="4" priority="1" operator="equal">
      <formula>"Valeur ?"</formula>
    </cfRule>
  </conditionalFormatting>
  <conditionalFormatting sqref="I44:I49">
    <cfRule type="cellIs" dxfId="3" priority="2" operator="equal">
      <formula>"Valeur ?"</formula>
    </cfRule>
  </conditionalFormatting>
  <conditionalFormatting sqref="I7:J1048576">
    <cfRule type="cellIs" dxfId="2" priority="5" operator="equal">
      <formula>"Valeur ?"</formula>
    </cfRule>
  </conditionalFormatting>
  <conditionalFormatting sqref="I1:XFD2">
    <cfRule type="cellIs" dxfId="1" priority="6" operator="equal">
      <formula>"Valeur ?"</formula>
    </cfRule>
  </conditionalFormatting>
  <conditionalFormatting sqref="J5">
    <cfRule type="cellIs" dxfId="0" priority="4" operator="equal">
      <formula>"Valeur ?"</formula>
    </cfRule>
  </conditionalFormatting>
  <dataValidations count="1">
    <dataValidation showInputMessage="1" showErrorMessage="1" sqref="B7 B5:E5 B9 C16:D16 B28 C20:D20 B12:D12 E12:F23 C7:F11 C48 C24:F47 D48:F49 E50:F64 C50:D65" xr:uid="{DCC5451A-80DC-436C-840A-E469B74610DC}"/>
  </dataValidations>
  <pageMargins left="0.7" right="0.7" top="0.75" bottom="0.75" header="0.3" footer="0.3"/>
  <pageSetup paperSize="9" orientation="portrait" verticalDpi="0" r:id="rId1"/>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2B1F3-FA3B-4703-8BF1-982596FA0E46}">
  <dimension ref="B1:Q123"/>
  <sheetViews>
    <sheetView tabSelected="1" topLeftCell="A95" zoomScale="55" zoomScaleNormal="55" workbookViewId="0">
      <selection activeCell="C106" sqref="C106:F108"/>
    </sheetView>
  </sheetViews>
  <sheetFormatPr baseColWidth="10" defaultColWidth="10.85546875" defaultRowHeight="15" x14ac:dyDescent="0.25"/>
  <cols>
    <col min="1" max="1" width="6.85546875" style="1" customWidth="1"/>
    <col min="2" max="2" width="17.42578125" style="1" bestFit="1" customWidth="1"/>
    <col min="3" max="3" width="53" style="16" customWidth="1"/>
    <col min="4" max="4" width="32.5703125" style="16" customWidth="1"/>
    <col min="5" max="5" width="25.5703125" style="2" customWidth="1"/>
    <col min="6" max="6" width="33" style="2" customWidth="1"/>
    <col min="7" max="7" width="33" style="168" customWidth="1"/>
    <col min="8" max="8" width="34.42578125" style="168" customWidth="1"/>
    <col min="9" max="9" width="30" style="37" customWidth="1"/>
    <col min="10" max="10" width="11.28515625" style="2" customWidth="1"/>
    <col min="11" max="11" width="20.7109375" style="37" customWidth="1"/>
    <col min="12" max="12" width="21.42578125" style="2" bestFit="1" customWidth="1"/>
    <col min="13" max="13" width="16.7109375" style="2" customWidth="1"/>
    <col min="14" max="14" width="15.5703125" style="2" customWidth="1"/>
    <col min="15" max="15" width="17.140625" style="2" customWidth="1"/>
    <col min="16" max="16384" width="10.85546875" style="1"/>
  </cols>
  <sheetData>
    <row r="1" spans="2:15" ht="15.75" thickBot="1" x14ac:dyDescent="0.3"/>
    <row r="2" spans="2:15" ht="104.45" customHeight="1" thickBot="1" x14ac:dyDescent="0.3">
      <c r="B2" s="330" t="s">
        <v>209</v>
      </c>
      <c r="C2" s="266"/>
      <c r="D2" s="266"/>
      <c r="E2" s="266"/>
      <c r="F2" s="266"/>
      <c r="G2" s="266"/>
      <c r="H2" s="266"/>
      <c r="I2" s="266"/>
      <c r="J2" s="266"/>
      <c r="K2" s="267"/>
      <c r="L2" s="1"/>
      <c r="M2" s="1"/>
      <c r="N2" s="1"/>
      <c r="O2" s="1"/>
    </row>
    <row r="3" spans="2:15" ht="15.75" thickBot="1" x14ac:dyDescent="0.3"/>
    <row r="4" spans="2:15" ht="32.450000000000003" customHeight="1" thickBot="1" x14ac:dyDescent="0.3">
      <c r="B4" s="278" t="s">
        <v>7</v>
      </c>
      <c r="C4" s="279"/>
      <c r="D4" s="279"/>
      <c r="E4" s="279"/>
      <c r="F4" s="279"/>
      <c r="G4" s="279"/>
      <c r="H4" s="279"/>
      <c r="I4" s="279"/>
      <c r="J4" s="279"/>
      <c r="K4" s="280"/>
      <c r="L4" s="1"/>
      <c r="M4" s="1"/>
      <c r="N4" s="1"/>
      <c r="O4" s="1"/>
    </row>
    <row r="6" spans="2:15" ht="15.75" thickBot="1" x14ac:dyDescent="0.3"/>
    <row r="7" spans="2:15" s="2" customFormat="1" ht="16.5" thickTop="1" thickBot="1" x14ac:dyDescent="0.3">
      <c r="B7" s="6" t="s">
        <v>8</v>
      </c>
      <c r="C7" s="258" t="s">
        <v>9</v>
      </c>
      <c r="D7" s="258"/>
      <c r="E7" s="281"/>
      <c r="F7" s="3" t="s">
        <v>10</v>
      </c>
      <c r="G7" s="75" t="s">
        <v>11</v>
      </c>
      <c r="H7" s="5" t="s">
        <v>12</v>
      </c>
      <c r="I7" s="38" t="s">
        <v>202</v>
      </c>
      <c r="J7" s="36" t="s">
        <v>109</v>
      </c>
      <c r="K7" s="51" t="s">
        <v>110</v>
      </c>
    </row>
    <row r="8" spans="2:15" ht="27" customHeight="1" thickTop="1" thickBot="1" x14ac:dyDescent="0.3">
      <c r="B8" s="102" t="s">
        <v>15</v>
      </c>
      <c r="C8" s="231" t="s">
        <v>16</v>
      </c>
      <c r="D8" s="252"/>
      <c r="E8" s="232"/>
      <c r="F8" s="101"/>
      <c r="G8" s="13"/>
      <c r="H8" s="169" t="s">
        <v>17</v>
      </c>
      <c r="I8" s="140">
        <f>'2 - BPU'!I7</f>
        <v>0</v>
      </c>
      <c r="J8" s="138">
        <v>1</v>
      </c>
      <c r="K8" s="137">
        <f t="shared" ref="K8" si="0">I8*J8</f>
        <v>0</v>
      </c>
      <c r="L8" s="104"/>
      <c r="M8" s="1"/>
      <c r="N8" s="1"/>
      <c r="O8" s="1"/>
    </row>
    <row r="9" spans="2:15" ht="27" customHeight="1" thickTop="1" x14ac:dyDescent="0.25">
      <c r="B9" s="283" t="s">
        <v>24</v>
      </c>
      <c r="C9" s="289" t="s">
        <v>25</v>
      </c>
      <c r="D9" s="335" t="s">
        <v>192</v>
      </c>
      <c r="E9" s="336"/>
      <c r="F9" s="336"/>
      <c r="G9" s="337"/>
      <c r="H9" s="12" t="s">
        <v>26</v>
      </c>
      <c r="I9" s="139">
        <f>'2 - BPU'!I8</f>
        <v>0</v>
      </c>
      <c r="J9" s="132">
        <v>4</v>
      </c>
      <c r="K9" s="141">
        <f>I9*J9</f>
        <v>0</v>
      </c>
      <c r="L9" s="104"/>
      <c r="M9" s="1"/>
      <c r="N9" s="1"/>
      <c r="O9" s="1"/>
    </row>
    <row r="10" spans="2:15" ht="42" customHeight="1" x14ac:dyDescent="0.25">
      <c r="B10" s="284"/>
      <c r="C10" s="291"/>
      <c r="D10" s="131" t="s">
        <v>194</v>
      </c>
      <c r="E10" s="130" t="s">
        <v>29</v>
      </c>
      <c r="F10" s="130" t="s">
        <v>30</v>
      </c>
      <c r="G10" s="130" t="s">
        <v>31</v>
      </c>
      <c r="H10" s="142" t="s">
        <v>195</v>
      </c>
      <c r="I10" s="144"/>
      <c r="J10" s="333"/>
      <c r="K10" s="334"/>
      <c r="L10" s="104"/>
      <c r="M10" s="1"/>
      <c r="N10" s="1"/>
      <c r="O10" s="1"/>
    </row>
    <row r="11" spans="2:15" ht="27" customHeight="1" x14ac:dyDescent="0.25">
      <c r="B11" s="284"/>
      <c r="C11" s="291"/>
      <c r="D11" s="130" t="s">
        <v>188</v>
      </c>
      <c r="E11" s="14">
        <v>1</v>
      </c>
      <c r="F11" s="14">
        <v>1.4</v>
      </c>
      <c r="G11" s="147">
        <v>1.6</v>
      </c>
      <c r="H11" s="14" t="s">
        <v>196</v>
      </c>
      <c r="I11" s="82">
        <f>I9*G11</f>
        <v>0</v>
      </c>
      <c r="J11" s="129">
        <v>1</v>
      </c>
      <c r="K11" s="136">
        <f>I11*J11</f>
        <v>0</v>
      </c>
      <c r="L11" s="104"/>
      <c r="M11" s="1"/>
      <c r="N11" s="1"/>
      <c r="O11" s="1"/>
    </row>
    <row r="12" spans="2:15" ht="27" customHeight="1" x14ac:dyDescent="0.25">
      <c r="B12" s="284"/>
      <c r="C12" s="291"/>
      <c r="D12" s="130" t="s">
        <v>189</v>
      </c>
      <c r="E12" s="14">
        <v>1.3</v>
      </c>
      <c r="F12" s="147">
        <f>1.3*1.4</f>
        <v>1.8199999999999998</v>
      </c>
      <c r="G12" s="14">
        <f>1.3*1.6</f>
        <v>2.08</v>
      </c>
      <c r="H12" s="14" t="s">
        <v>197</v>
      </c>
      <c r="I12" s="42">
        <f>I9*F12</f>
        <v>0</v>
      </c>
      <c r="J12" s="132">
        <v>1</v>
      </c>
      <c r="K12" s="136">
        <f>I12*J12</f>
        <v>0</v>
      </c>
      <c r="L12" s="104"/>
      <c r="M12" s="1"/>
      <c r="N12" s="1"/>
      <c r="O12" s="1"/>
    </row>
    <row r="13" spans="2:15" ht="27" customHeight="1" x14ac:dyDescent="0.25">
      <c r="B13" s="284"/>
      <c r="C13" s="291"/>
      <c r="D13" s="130" t="s">
        <v>190</v>
      </c>
      <c r="E13" s="14">
        <f>1.6</f>
        <v>1.6</v>
      </c>
      <c r="F13" s="14">
        <f>1.6*1.4</f>
        <v>2.2399999999999998</v>
      </c>
      <c r="G13" s="147">
        <f>1.6*1.6</f>
        <v>2.5600000000000005</v>
      </c>
      <c r="H13" s="14" t="s">
        <v>198</v>
      </c>
      <c r="I13" s="42">
        <f>I9*G13</f>
        <v>0</v>
      </c>
      <c r="J13" s="132">
        <v>1</v>
      </c>
      <c r="K13" s="136">
        <f>I13*J13</f>
        <v>0</v>
      </c>
      <c r="L13" s="104"/>
      <c r="M13" s="1"/>
      <c r="N13" s="1"/>
      <c r="O13" s="1"/>
    </row>
    <row r="14" spans="2:15" ht="27" customHeight="1" thickBot="1" x14ac:dyDescent="0.3">
      <c r="B14" s="284"/>
      <c r="C14" s="293"/>
      <c r="D14" s="130" t="s">
        <v>191</v>
      </c>
      <c r="E14" s="147">
        <v>2</v>
      </c>
      <c r="F14" s="14">
        <f>2*1.4</f>
        <v>2.8</v>
      </c>
      <c r="G14" s="14">
        <f>2*1.6</f>
        <v>3.2</v>
      </c>
      <c r="H14" s="14" t="s">
        <v>199</v>
      </c>
      <c r="I14" s="42">
        <f>I9*E14</f>
        <v>0</v>
      </c>
      <c r="J14" s="133">
        <v>2</v>
      </c>
      <c r="K14" s="143">
        <f>I14*J14</f>
        <v>0</v>
      </c>
      <c r="L14" s="104"/>
      <c r="M14" s="1"/>
      <c r="N14" s="1"/>
      <c r="O14" s="1"/>
    </row>
    <row r="15" spans="2:15" ht="15.75" thickTop="1" x14ac:dyDescent="0.25">
      <c r="B15" s="226" t="s">
        <v>173</v>
      </c>
      <c r="C15" s="231" t="s">
        <v>174</v>
      </c>
      <c r="D15" s="252"/>
      <c r="E15" s="232"/>
      <c r="F15" s="228" t="s">
        <v>175</v>
      </c>
      <c r="G15" s="12" t="s">
        <v>18</v>
      </c>
      <c r="H15" s="192" t="s">
        <v>19</v>
      </c>
      <c r="I15" s="41">
        <f>'2 - BPU'!I16</f>
        <v>0</v>
      </c>
      <c r="J15" s="113">
        <v>16</v>
      </c>
      <c r="K15" s="105">
        <f t="shared" ref="K15:K23" si="1">I15*J15</f>
        <v>0</v>
      </c>
      <c r="L15" s="104"/>
      <c r="O15" s="1"/>
    </row>
    <row r="16" spans="2:15" x14ac:dyDescent="0.25">
      <c r="B16" s="227"/>
      <c r="C16" s="233"/>
      <c r="D16" s="329"/>
      <c r="E16" s="234"/>
      <c r="F16" s="229"/>
      <c r="G16" s="14" t="s">
        <v>20</v>
      </c>
      <c r="H16" s="193" t="s">
        <v>21</v>
      </c>
      <c r="I16" s="42">
        <f>'2 - BPU'!I17</f>
        <v>0</v>
      </c>
      <c r="J16" s="100">
        <v>32</v>
      </c>
      <c r="K16" s="53">
        <f t="shared" si="1"/>
        <v>0</v>
      </c>
      <c r="L16" s="104"/>
      <c r="O16" s="1"/>
    </row>
    <row r="17" spans="2:15" ht="14.45" customHeight="1" x14ac:dyDescent="0.25">
      <c r="B17" s="227"/>
      <c r="C17" s="233"/>
      <c r="D17" s="329"/>
      <c r="E17" s="234"/>
      <c r="F17" s="229"/>
      <c r="G17" s="14" t="s">
        <v>22</v>
      </c>
      <c r="H17" s="193" t="s">
        <v>21</v>
      </c>
      <c r="I17" s="42">
        <f>'2 - BPU'!I18</f>
        <v>0</v>
      </c>
      <c r="J17" s="100">
        <v>1000</v>
      </c>
      <c r="K17" s="53">
        <f t="shared" si="1"/>
        <v>0</v>
      </c>
      <c r="L17" s="104"/>
      <c r="O17" s="1"/>
    </row>
    <row r="18" spans="2:15" ht="15.75" thickBot="1" x14ac:dyDescent="0.3">
      <c r="B18" s="227"/>
      <c r="C18" s="233"/>
      <c r="D18" s="329"/>
      <c r="E18" s="234"/>
      <c r="F18" s="229"/>
      <c r="G18" s="14" t="s">
        <v>23</v>
      </c>
      <c r="H18" s="14" t="s">
        <v>21</v>
      </c>
      <c r="I18" s="42">
        <f>'2 - BPU'!I19</f>
        <v>0</v>
      </c>
      <c r="J18" s="114">
        <v>1000</v>
      </c>
      <c r="K18" s="106">
        <f t="shared" si="1"/>
        <v>0</v>
      </c>
      <c r="L18" s="104"/>
      <c r="O18" s="1"/>
    </row>
    <row r="19" spans="2:15" ht="15" customHeight="1" thickTop="1" x14ac:dyDescent="0.25">
      <c r="B19" s="227"/>
      <c r="C19" s="233"/>
      <c r="D19" s="329"/>
      <c r="E19" s="234"/>
      <c r="F19" s="228" t="s">
        <v>176</v>
      </c>
      <c r="G19" s="12" t="s">
        <v>18</v>
      </c>
      <c r="H19" s="12" t="s">
        <v>19</v>
      </c>
      <c r="I19" s="41">
        <f>'2 - BPU'!I20</f>
        <v>0</v>
      </c>
      <c r="J19" s="116">
        <v>16</v>
      </c>
      <c r="K19" s="117">
        <f t="shared" si="1"/>
        <v>0</v>
      </c>
      <c r="L19" s="104"/>
      <c r="O19" s="1"/>
    </row>
    <row r="20" spans="2:15" ht="15" customHeight="1" x14ac:dyDescent="0.25">
      <c r="B20" s="227"/>
      <c r="C20" s="233"/>
      <c r="D20" s="329"/>
      <c r="E20" s="234"/>
      <c r="F20" s="229"/>
      <c r="G20" s="14" t="s">
        <v>20</v>
      </c>
      <c r="H20" s="14" t="s">
        <v>21</v>
      </c>
      <c r="I20" s="42">
        <f>'2 - BPU'!I21</f>
        <v>0</v>
      </c>
      <c r="J20" s="115">
        <v>32</v>
      </c>
      <c r="K20" s="105">
        <f t="shared" si="1"/>
        <v>0</v>
      </c>
      <c r="L20" s="104"/>
      <c r="O20" s="1"/>
    </row>
    <row r="21" spans="2:15" ht="15" customHeight="1" x14ac:dyDescent="0.25">
      <c r="B21" s="227"/>
      <c r="C21" s="233"/>
      <c r="D21" s="329"/>
      <c r="E21" s="234"/>
      <c r="F21" s="229"/>
      <c r="G21" s="14" t="s">
        <v>22</v>
      </c>
      <c r="H21" s="14" t="s">
        <v>21</v>
      </c>
      <c r="I21" s="42">
        <f>'2 - BPU'!I22</f>
        <v>0</v>
      </c>
      <c r="J21" s="100">
        <v>1000</v>
      </c>
      <c r="K21" s="53">
        <f t="shared" si="1"/>
        <v>0</v>
      </c>
      <c r="L21" s="104"/>
      <c r="O21" s="1"/>
    </row>
    <row r="22" spans="2:15" ht="15.75" thickBot="1" x14ac:dyDescent="0.3">
      <c r="B22" s="227"/>
      <c r="C22" s="235"/>
      <c r="D22" s="270"/>
      <c r="E22" s="236"/>
      <c r="F22" s="230"/>
      <c r="G22" s="99" t="s">
        <v>23</v>
      </c>
      <c r="H22" s="99" t="s">
        <v>21</v>
      </c>
      <c r="I22" s="50">
        <f>'2 - BPU'!I23</f>
        <v>0</v>
      </c>
      <c r="J22" s="114">
        <v>1000</v>
      </c>
      <c r="K22" s="106">
        <f t="shared" si="1"/>
        <v>0</v>
      </c>
      <c r="L22" s="104"/>
      <c r="O22" s="1"/>
    </row>
    <row r="23" spans="2:15" ht="14.45" customHeight="1" thickTop="1" thickBot="1" x14ac:dyDescent="0.3">
      <c r="B23" s="107" t="s">
        <v>177</v>
      </c>
      <c r="C23" s="250" t="s">
        <v>178</v>
      </c>
      <c r="D23" s="223"/>
      <c r="E23" s="223"/>
      <c r="F23" s="108"/>
      <c r="G23" s="176"/>
      <c r="H23" s="170" t="s">
        <v>179</v>
      </c>
      <c r="I23" s="145">
        <f>'2 - BPU'!I24</f>
        <v>0</v>
      </c>
      <c r="J23" s="146">
        <v>1</v>
      </c>
      <c r="K23" s="105">
        <f t="shared" si="1"/>
        <v>0</v>
      </c>
      <c r="L23" s="104"/>
      <c r="O23" s="1"/>
    </row>
    <row r="24" spans="2:15" ht="15.75" thickTop="1" x14ac:dyDescent="0.25">
      <c r="C24" s="74"/>
      <c r="D24" s="74"/>
      <c r="E24" s="28"/>
      <c r="I24" s="85"/>
      <c r="K24" s="85"/>
    </row>
    <row r="25" spans="2:15" ht="15.75" thickBot="1" x14ac:dyDescent="0.3"/>
    <row r="26" spans="2:15" ht="33" customHeight="1" thickBot="1" x14ac:dyDescent="0.3">
      <c r="B26" s="241" t="s">
        <v>32</v>
      </c>
      <c r="C26" s="242"/>
      <c r="D26" s="242"/>
      <c r="E26" s="242"/>
      <c r="F26" s="242"/>
      <c r="G26" s="242"/>
      <c r="H26" s="242"/>
      <c r="I26" s="242"/>
      <c r="J26" s="242"/>
      <c r="K26" s="243"/>
      <c r="L26" s="1"/>
      <c r="M26" s="1"/>
      <c r="N26" s="1"/>
      <c r="O26" s="1"/>
    </row>
    <row r="27" spans="2:15" ht="15.75" thickBot="1" x14ac:dyDescent="0.3">
      <c r="B27" s="20"/>
      <c r="C27" s="21"/>
      <c r="D27" s="21"/>
      <c r="E27" s="22"/>
      <c r="F27" s="22"/>
      <c r="G27" s="171"/>
      <c r="H27" s="171"/>
      <c r="I27" s="39"/>
      <c r="J27" s="22"/>
      <c r="K27" s="39"/>
      <c r="L27" s="1"/>
    </row>
    <row r="28" spans="2:15" s="2" customFormat="1" ht="16.5" thickTop="1" thickBot="1" x14ac:dyDescent="0.3">
      <c r="B28" s="24" t="s">
        <v>8</v>
      </c>
      <c r="C28" s="276" t="s">
        <v>9</v>
      </c>
      <c r="D28" s="276"/>
      <c r="E28" s="276"/>
      <c r="F28" s="277"/>
      <c r="G28" s="19" t="s">
        <v>210</v>
      </c>
      <c r="H28" s="19" t="s">
        <v>33</v>
      </c>
      <c r="I28" s="38" t="s">
        <v>202</v>
      </c>
      <c r="J28" s="36" t="s">
        <v>109</v>
      </c>
      <c r="K28" s="51" t="s">
        <v>110</v>
      </c>
    </row>
    <row r="29" spans="2:15" ht="16.5" thickTop="1" thickBot="1" x14ac:dyDescent="0.3">
      <c r="B29" s="237" t="s">
        <v>34</v>
      </c>
      <c r="C29" s="268" t="s">
        <v>35</v>
      </c>
      <c r="D29" s="268"/>
      <c r="E29" s="268"/>
      <c r="F29" s="269"/>
      <c r="G29" s="177" t="s">
        <v>36</v>
      </c>
      <c r="H29" s="249" t="s">
        <v>17</v>
      </c>
      <c r="I29" s="41">
        <f>'2 - BPU'!I30</f>
        <v>0</v>
      </c>
      <c r="J29" s="29">
        <v>320</v>
      </c>
      <c r="K29" s="56">
        <f t="shared" ref="K29:K33" si="2">I29*J29</f>
        <v>0</v>
      </c>
      <c r="L29" s="104"/>
      <c r="M29" s="1"/>
      <c r="N29" s="1"/>
      <c r="O29" s="1"/>
    </row>
    <row r="30" spans="2:15" ht="16.5" thickTop="1" thickBot="1" x14ac:dyDescent="0.3">
      <c r="B30" s="237"/>
      <c r="C30" s="254"/>
      <c r="D30" s="254"/>
      <c r="E30" s="254"/>
      <c r="F30" s="234"/>
      <c r="G30" s="178" t="s">
        <v>37</v>
      </c>
      <c r="H30" s="247"/>
      <c r="I30" s="42">
        <f>'2 - BPU'!I31</f>
        <v>0</v>
      </c>
      <c r="J30" s="30">
        <v>240</v>
      </c>
      <c r="K30" s="57">
        <f t="shared" si="2"/>
        <v>0</v>
      </c>
      <c r="L30" s="104"/>
      <c r="M30" s="1"/>
      <c r="N30" s="1"/>
      <c r="O30" s="1"/>
    </row>
    <row r="31" spans="2:15" ht="16.5" thickTop="1" thickBot="1" x14ac:dyDescent="0.3">
      <c r="B31" s="237"/>
      <c r="C31" s="254"/>
      <c r="D31" s="254"/>
      <c r="E31" s="254"/>
      <c r="F31" s="234"/>
      <c r="G31" s="178" t="s">
        <v>38</v>
      </c>
      <c r="H31" s="247"/>
      <c r="I31" s="42">
        <f>'2 - BPU'!I32</f>
        <v>0</v>
      </c>
      <c r="J31" s="30">
        <v>112</v>
      </c>
      <c r="K31" s="57">
        <f t="shared" si="2"/>
        <v>0</v>
      </c>
      <c r="L31" s="104"/>
      <c r="M31" s="1"/>
      <c r="N31" s="1"/>
      <c r="O31" s="1"/>
    </row>
    <row r="32" spans="2:15" ht="16.5" thickTop="1" thickBot="1" x14ac:dyDescent="0.3">
      <c r="B32" s="237"/>
      <c r="C32" s="274"/>
      <c r="D32" s="274"/>
      <c r="E32" s="274"/>
      <c r="F32" s="275"/>
      <c r="G32" s="179" t="s">
        <v>39</v>
      </c>
      <c r="H32" s="248"/>
      <c r="I32" s="43">
        <f>'2 - BPU'!I33</f>
        <v>0</v>
      </c>
      <c r="J32" s="31">
        <v>64</v>
      </c>
      <c r="K32" s="58">
        <f t="shared" si="2"/>
        <v>0</v>
      </c>
      <c r="L32" s="104"/>
      <c r="M32" s="1"/>
      <c r="N32" s="1"/>
      <c r="O32" s="1"/>
    </row>
    <row r="33" spans="2:15" ht="30" customHeight="1" thickTop="1" thickBot="1" x14ac:dyDescent="0.3">
      <c r="B33" s="23" t="s">
        <v>40</v>
      </c>
      <c r="C33" s="331" t="s">
        <v>41</v>
      </c>
      <c r="D33" s="331"/>
      <c r="E33" s="331"/>
      <c r="F33" s="332"/>
      <c r="G33" s="180"/>
      <c r="H33" s="14" t="s">
        <v>49</v>
      </c>
      <c r="I33" s="42">
        <f>'2 - BPU'!I34</f>
        <v>0</v>
      </c>
      <c r="J33" s="30">
        <v>320</v>
      </c>
      <c r="K33" s="57">
        <f t="shared" si="2"/>
        <v>0</v>
      </c>
      <c r="L33" s="104"/>
      <c r="M33" s="1"/>
      <c r="N33" s="1"/>
      <c r="O33" s="1"/>
    </row>
    <row r="34" spans="2:15" ht="16.5" thickTop="1" thickBot="1" x14ac:dyDescent="0.3">
      <c r="B34" s="237" t="s">
        <v>42</v>
      </c>
      <c r="C34" s="268" t="s">
        <v>201</v>
      </c>
      <c r="D34" s="268"/>
      <c r="E34" s="268"/>
      <c r="F34" s="269"/>
      <c r="G34" s="177" t="s">
        <v>217</v>
      </c>
      <c r="H34" s="342" t="s">
        <v>17</v>
      </c>
      <c r="I34" s="148">
        <f>'2 - BPU'!I35</f>
        <v>0</v>
      </c>
      <c r="J34" s="149">
        <v>120</v>
      </c>
      <c r="K34" s="154">
        <f>J34*I34</f>
        <v>0</v>
      </c>
      <c r="L34" s="104"/>
      <c r="M34" s="1"/>
      <c r="N34" s="1"/>
      <c r="O34" s="1"/>
    </row>
    <row r="35" spans="2:15" ht="16.5" thickTop="1" thickBot="1" x14ac:dyDescent="0.3">
      <c r="B35" s="237"/>
      <c r="C35" s="254"/>
      <c r="D35" s="254"/>
      <c r="E35" s="254"/>
      <c r="F35" s="234"/>
      <c r="G35" s="178" t="s">
        <v>218</v>
      </c>
      <c r="H35" s="343"/>
      <c r="I35" s="150">
        <f>'2 - BPU'!I36</f>
        <v>0</v>
      </c>
      <c r="J35" s="151">
        <v>60</v>
      </c>
      <c r="K35" s="155">
        <f t="shared" ref="K35:K37" si="3">J35*I35</f>
        <v>0</v>
      </c>
      <c r="L35" s="104"/>
      <c r="M35" s="1"/>
      <c r="N35" s="1"/>
      <c r="O35" s="1"/>
    </row>
    <row r="36" spans="2:15" ht="16.5" thickTop="1" thickBot="1" x14ac:dyDescent="0.3">
      <c r="B36" s="237"/>
      <c r="C36" s="254"/>
      <c r="D36" s="254"/>
      <c r="E36" s="254"/>
      <c r="F36" s="234"/>
      <c r="G36" s="178" t="s">
        <v>219</v>
      </c>
      <c r="H36" s="343"/>
      <c r="I36" s="150">
        <f>'2 - BPU'!I37</f>
        <v>0</v>
      </c>
      <c r="J36" s="151">
        <v>30</v>
      </c>
      <c r="K36" s="156">
        <f t="shared" si="3"/>
        <v>0</v>
      </c>
      <c r="L36" s="104"/>
      <c r="M36" s="1"/>
      <c r="N36" s="1"/>
      <c r="O36" s="1"/>
    </row>
    <row r="37" spans="2:15" ht="16.5" thickTop="1" thickBot="1" x14ac:dyDescent="0.3">
      <c r="B37" s="237"/>
      <c r="C37" s="254"/>
      <c r="D37" s="254"/>
      <c r="E37" s="254"/>
      <c r="F37" s="234"/>
      <c r="G37" s="178" t="s">
        <v>220</v>
      </c>
      <c r="H37" s="344"/>
      <c r="I37" s="152">
        <f>'2 - BPU'!I37</f>
        <v>0</v>
      </c>
      <c r="J37" s="153">
        <v>30</v>
      </c>
      <c r="K37" s="155">
        <f t="shared" si="3"/>
        <v>0</v>
      </c>
      <c r="L37" s="104"/>
      <c r="M37" s="1"/>
      <c r="N37" s="1"/>
      <c r="O37" s="1"/>
    </row>
    <row r="38" spans="2:15" ht="16.5" thickTop="1" thickBot="1" x14ac:dyDescent="0.3">
      <c r="B38" s="237"/>
      <c r="C38" s="270"/>
      <c r="D38" s="270"/>
      <c r="E38" s="270"/>
      <c r="F38" s="236"/>
      <c r="G38" s="326" t="s">
        <v>200</v>
      </c>
      <c r="H38" s="327"/>
      <c r="I38" s="323">
        <f>K34+K35+K36+K37</f>
        <v>0</v>
      </c>
      <c r="J38" s="324"/>
      <c r="K38" s="325"/>
      <c r="L38" s="104"/>
      <c r="M38" s="1"/>
      <c r="N38" s="1"/>
      <c r="O38" s="1"/>
    </row>
    <row r="39" spans="2:15" ht="15.75" thickTop="1" x14ac:dyDescent="0.25">
      <c r="E39" s="1"/>
    </row>
    <row r="40" spans="2:15" ht="15.75" thickBot="1" x14ac:dyDescent="0.3">
      <c r="E40" s="1"/>
    </row>
    <row r="41" spans="2:15" ht="33" customHeight="1" thickBot="1" x14ac:dyDescent="0.3">
      <c r="B41" s="241" t="s">
        <v>43</v>
      </c>
      <c r="C41" s="242"/>
      <c r="D41" s="242"/>
      <c r="E41" s="242"/>
      <c r="F41" s="242"/>
      <c r="G41" s="242"/>
      <c r="H41" s="242"/>
      <c r="I41" s="242"/>
      <c r="J41" s="242"/>
      <c r="K41" s="243"/>
      <c r="L41" s="1"/>
      <c r="M41" s="1"/>
      <c r="N41" s="1"/>
      <c r="O41" s="1"/>
    </row>
    <row r="42" spans="2:15" ht="15.75" thickBot="1" x14ac:dyDescent="0.3">
      <c r="E42" s="1"/>
      <c r="L42" s="1"/>
    </row>
    <row r="43" spans="2:15" s="2" customFormat="1" ht="16.5" thickTop="1" thickBot="1" x14ac:dyDescent="0.3">
      <c r="B43" s="26" t="s">
        <v>8</v>
      </c>
      <c r="C43" s="307" t="s">
        <v>9</v>
      </c>
      <c r="D43" s="307"/>
      <c r="E43" s="308"/>
      <c r="F43" s="308"/>
      <c r="G43" s="19" t="s">
        <v>210</v>
      </c>
      <c r="H43" s="79" t="s">
        <v>33</v>
      </c>
      <c r="I43" s="38" t="s">
        <v>202</v>
      </c>
      <c r="J43" s="36" t="s">
        <v>109</v>
      </c>
      <c r="K43" s="51" t="s">
        <v>110</v>
      </c>
    </row>
    <row r="44" spans="2:15" ht="30.75" thickTop="1" x14ac:dyDescent="0.25">
      <c r="B44" s="238" t="s">
        <v>44</v>
      </c>
      <c r="C44" s="254" t="s">
        <v>45</v>
      </c>
      <c r="D44" s="254"/>
      <c r="E44" s="254"/>
      <c r="F44" s="234"/>
      <c r="G44" s="301"/>
      <c r="H44" s="78" t="s">
        <v>212</v>
      </c>
      <c r="I44" s="119">
        <f>'2 - BPU'!I44</f>
        <v>0</v>
      </c>
      <c r="J44" s="30">
        <v>16</v>
      </c>
      <c r="K44" s="83">
        <f t="shared" ref="K44:K58" si="4">I44*J44</f>
        <v>0</v>
      </c>
      <c r="L44" s="104"/>
      <c r="M44" s="1"/>
      <c r="N44" s="1"/>
      <c r="O44" s="1"/>
    </row>
    <row r="45" spans="2:15" ht="45" x14ac:dyDescent="0.25">
      <c r="B45" s="239"/>
      <c r="C45" s="254"/>
      <c r="D45" s="254"/>
      <c r="E45" s="254"/>
      <c r="F45" s="234"/>
      <c r="G45" s="302"/>
      <c r="H45" s="76" t="s">
        <v>213</v>
      </c>
      <c r="I45" s="82">
        <f>'2 - BPU'!I45</f>
        <v>0</v>
      </c>
      <c r="J45" s="30">
        <v>100</v>
      </c>
      <c r="K45" s="62">
        <f t="shared" si="4"/>
        <v>0</v>
      </c>
      <c r="L45" s="104"/>
      <c r="M45" s="1"/>
      <c r="N45" s="1"/>
      <c r="O45" s="1"/>
    </row>
    <row r="46" spans="2:15" ht="30" x14ac:dyDescent="0.25">
      <c r="B46" s="239"/>
      <c r="C46" s="254"/>
      <c r="D46" s="254"/>
      <c r="E46" s="254"/>
      <c r="F46" s="234"/>
      <c r="G46" s="302"/>
      <c r="H46" s="76" t="s">
        <v>214</v>
      </c>
      <c r="I46" s="82">
        <f>'2 - BPU'!I46</f>
        <v>0</v>
      </c>
      <c r="J46" s="30">
        <v>48</v>
      </c>
      <c r="K46" s="62">
        <f t="shared" si="4"/>
        <v>0</v>
      </c>
      <c r="L46" s="104"/>
      <c r="M46" s="1"/>
      <c r="N46" s="1"/>
      <c r="O46" s="1"/>
    </row>
    <row r="47" spans="2:15" ht="30" x14ac:dyDescent="0.25">
      <c r="B47" s="239"/>
      <c r="C47" s="254"/>
      <c r="D47" s="254"/>
      <c r="E47" s="254"/>
      <c r="F47" s="234"/>
      <c r="G47" s="302"/>
      <c r="H47" s="76" t="s">
        <v>215</v>
      </c>
      <c r="I47" s="82">
        <f>'2 - BPU'!I47</f>
        <v>0</v>
      </c>
      <c r="J47" s="30">
        <v>64</v>
      </c>
      <c r="K47" s="62">
        <f t="shared" si="4"/>
        <v>0</v>
      </c>
      <c r="L47" s="104"/>
      <c r="M47" s="1"/>
      <c r="N47" s="1"/>
      <c r="O47" s="1"/>
    </row>
    <row r="48" spans="2:15" ht="30" x14ac:dyDescent="0.25">
      <c r="B48" s="239"/>
      <c r="C48" s="254"/>
      <c r="D48" s="254"/>
      <c r="E48" s="254"/>
      <c r="F48" s="234"/>
      <c r="G48" s="302"/>
      <c r="H48" s="76" t="s">
        <v>216</v>
      </c>
      <c r="I48" s="82">
        <f>'2 - BPU'!I48</f>
        <v>0</v>
      </c>
      <c r="J48" s="30">
        <v>4</v>
      </c>
      <c r="K48" s="62">
        <f t="shared" si="4"/>
        <v>0</v>
      </c>
      <c r="L48" s="104"/>
      <c r="M48" s="1"/>
      <c r="N48" s="1"/>
      <c r="O48" s="1"/>
    </row>
    <row r="49" spans="2:15" ht="30" x14ac:dyDescent="0.25">
      <c r="B49" s="239"/>
      <c r="C49" s="254"/>
      <c r="D49" s="254"/>
      <c r="E49" s="254"/>
      <c r="F49" s="234"/>
      <c r="G49" s="302"/>
      <c r="H49" s="76" t="s">
        <v>180</v>
      </c>
      <c r="I49" s="82">
        <f>'2 - BPU'!I49</f>
        <v>0</v>
      </c>
      <c r="J49" s="30">
        <v>4</v>
      </c>
      <c r="K49" s="62">
        <f t="shared" si="4"/>
        <v>0</v>
      </c>
      <c r="L49" s="104"/>
      <c r="M49" s="1"/>
      <c r="N49" s="1"/>
      <c r="O49" s="1"/>
    </row>
    <row r="50" spans="2:15" x14ac:dyDescent="0.25">
      <c r="B50" s="239"/>
      <c r="C50" s="254"/>
      <c r="D50" s="254"/>
      <c r="E50" s="254"/>
      <c r="F50" s="234"/>
      <c r="G50" s="302"/>
      <c r="H50" s="76" t="s">
        <v>46</v>
      </c>
      <c r="I50" s="82">
        <f>'2 - BPU'!I50</f>
        <v>0</v>
      </c>
      <c r="J50" s="30">
        <v>16</v>
      </c>
      <c r="K50" s="62">
        <f t="shared" si="4"/>
        <v>0</v>
      </c>
      <c r="L50" s="104"/>
      <c r="M50" s="1"/>
      <c r="N50" s="1"/>
      <c r="O50" s="1"/>
    </row>
    <row r="51" spans="2:15" ht="33.75" customHeight="1" x14ac:dyDescent="0.25">
      <c r="B51" s="239"/>
      <c r="C51" s="254"/>
      <c r="D51" s="254"/>
      <c r="E51" s="254"/>
      <c r="F51" s="234"/>
      <c r="G51" s="302"/>
      <c r="H51" s="76" t="s">
        <v>221</v>
      </c>
      <c r="I51" s="82">
        <f>'2 - BPU'!I51</f>
        <v>0</v>
      </c>
      <c r="J51" s="30">
        <v>10</v>
      </c>
      <c r="K51" s="62">
        <f t="shared" si="4"/>
        <v>0</v>
      </c>
      <c r="L51" s="104"/>
      <c r="M51" s="1"/>
      <c r="N51" s="1"/>
      <c r="O51" s="1"/>
    </row>
    <row r="52" spans="2:15" ht="30.75" thickBot="1" x14ac:dyDescent="0.3">
      <c r="B52" s="240"/>
      <c r="C52" s="254"/>
      <c r="D52" s="254"/>
      <c r="E52" s="254"/>
      <c r="F52" s="234"/>
      <c r="G52" s="303"/>
      <c r="H52" s="77" t="s">
        <v>181</v>
      </c>
      <c r="I52" s="50">
        <f>'2 - BPU'!I52</f>
        <v>0</v>
      </c>
      <c r="J52" s="35">
        <v>10</v>
      </c>
      <c r="K52" s="71">
        <f t="shared" si="4"/>
        <v>0</v>
      </c>
      <c r="L52" s="104"/>
      <c r="M52" s="1"/>
      <c r="N52" s="1"/>
      <c r="O52" s="1"/>
    </row>
    <row r="53" spans="2:15" ht="16.5" thickTop="1" thickBot="1" x14ac:dyDescent="0.3">
      <c r="B53" s="25" t="s">
        <v>47</v>
      </c>
      <c r="C53" s="304" t="s">
        <v>48</v>
      </c>
      <c r="D53" s="304"/>
      <c r="E53" s="305"/>
      <c r="F53" s="306"/>
      <c r="G53" s="181"/>
      <c r="H53" s="12" t="s">
        <v>49</v>
      </c>
      <c r="I53" s="44">
        <f>'2 - BPU'!I53</f>
        <v>0</v>
      </c>
      <c r="J53" s="32">
        <v>40</v>
      </c>
      <c r="K53" s="118">
        <f t="shared" si="4"/>
        <v>0</v>
      </c>
      <c r="L53" s="104"/>
      <c r="M53" s="1"/>
      <c r="N53" s="1"/>
      <c r="O53" s="1"/>
    </row>
    <row r="54" spans="2:15" ht="16.5" thickTop="1" thickBot="1" x14ac:dyDescent="0.3">
      <c r="B54" s="102" t="s">
        <v>50</v>
      </c>
      <c r="C54" s="233" t="s">
        <v>51</v>
      </c>
      <c r="D54" s="329"/>
      <c r="E54" s="254"/>
      <c r="F54" s="234"/>
      <c r="G54" s="182"/>
      <c r="H54" s="172" t="s">
        <v>52</v>
      </c>
      <c r="I54" s="46">
        <f>'2 - BPU'!I54</f>
        <v>0</v>
      </c>
      <c r="J54" s="112">
        <f>4</f>
        <v>4</v>
      </c>
      <c r="K54" s="80">
        <f t="shared" si="4"/>
        <v>0</v>
      </c>
      <c r="L54" s="104"/>
      <c r="M54" s="1"/>
      <c r="N54" s="1"/>
      <c r="O54" s="1"/>
    </row>
    <row r="55" spans="2:15" ht="21.95" customHeight="1" thickTop="1" x14ac:dyDescent="0.25">
      <c r="B55" s="238" t="s">
        <v>53</v>
      </c>
      <c r="C55" s="268" t="s">
        <v>54</v>
      </c>
      <c r="D55" s="268"/>
      <c r="E55" s="268"/>
      <c r="F55" s="269"/>
      <c r="G55" s="12" t="s">
        <v>36</v>
      </c>
      <c r="H55" s="249" t="s">
        <v>17</v>
      </c>
      <c r="I55" s="119">
        <f>'2 - BPU'!I55</f>
        <v>0</v>
      </c>
      <c r="J55" s="123">
        <v>40</v>
      </c>
      <c r="K55" s="120">
        <f t="shared" si="4"/>
        <v>0</v>
      </c>
      <c r="L55" s="104"/>
      <c r="M55" s="1"/>
      <c r="N55" s="1"/>
      <c r="O55" s="1"/>
    </row>
    <row r="56" spans="2:15" x14ac:dyDescent="0.25">
      <c r="B56" s="239"/>
      <c r="C56" s="254"/>
      <c r="D56" s="254"/>
      <c r="E56" s="254"/>
      <c r="F56" s="234"/>
      <c r="G56" s="14" t="s">
        <v>37</v>
      </c>
      <c r="H56" s="247"/>
      <c r="I56" s="82">
        <f>'2 - BPU'!I56</f>
        <v>0</v>
      </c>
      <c r="J56" s="121">
        <v>8</v>
      </c>
      <c r="K56" s="122">
        <f t="shared" si="4"/>
        <v>0</v>
      </c>
      <c r="L56" s="104"/>
      <c r="M56" s="1"/>
      <c r="N56" s="1"/>
      <c r="O56" s="1"/>
    </row>
    <row r="57" spans="2:15" x14ac:dyDescent="0.25">
      <c r="B57" s="239"/>
      <c r="C57" s="254"/>
      <c r="D57" s="254"/>
      <c r="E57" s="254"/>
      <c r="F57" s="234"/>
      <c r="G57" s="14" t="s">
        <v>38</v>
      </c>
      <c r="H57" s="247"/>
      <c r="I57" s="82">
        <f>'2 - BPU'!I57</f>
        <v>0</v>
      </c>
      <c r="J57" s="33">
        <v>1</v>
      </c>
      <c r="K57" s="64">
        <f t="shared" si="4"/>
        <v>0</v>
      </c>
      <c r="L57" s="104"/>
      <c r="M57" s="1"/>
      <c r="N57" s="1"/>
      <c r="O57" s="1"/>
    </row>
    <row r="58" spans="2:15" ht="15.75" thickBot="1" x14ac:dyDescent="0.3">
      <c r="B58" s="240"/>
      <c r="C58" s="270"/>
      <c r="D58" s="270"/>
      <c r="E58" s="270"/>
      <c r="F58" s="236"/>
      <c r="G58" s="15" t="s">
        <v>39</v>
      </c>
      <c r="H58" s="248"/>
      <c r="I58" s="50">
        <f>'2 - BPU'!I58</f>
        <v>0</v>
      </c>
      <c r="J58" s="35">
        <v>2</v>
      </c>
      <c r="K58" s="71">
        <f t="shared" si="4"/>
        <v>0</v>
      </c>
      <c r="L58" s="104"/>
      <c r="M58" s="1"/>
      <c r="N58" s="1"/>
      <c r="O58" s="1"/>
    </row>
    <row r="59" spans="2:15" ht="16.5" thickTop="1" thickBot="1" x14ac:dyDescent="0.3">
      <c r="E59" s="1"/>
      <c r="M59" s="1"/>
      <c r="N59" s="1"/>
      <c r="O59" s="1"/>
    </row>
    <row r="60" spans="2:15" ht="20.45" customHeight="1" thickTop="1" thickBot="1" x14ac:dyDescent="0.3">
      <c r="B60" s="309" t="s">
        <v>55</v>
      </c>
      <c r="C60" s="309"/>
      <c r="D60" s="309"/>
      <c r="E60" s="309"/>
      <c r="F60" s="309"/>
      <c r="G60" s="309"/>
      <c r="H60" s="309"/>
      <c r="I60" s="309"/>
      <c r="J60" s="309"/>
      <c r="K60" s="309"/>
      <c r="L60" s="1"/>
      <c r="M60" s="1"/>
      <c r="N60" s="1"/>
      <c r="O60" s="1"/>
    </row>
    <row r="61" spans="2:15" s="2" customFormat="1" ht="22.5" customHeight="1" thickTop="1" thickBot="1" x14ac:dyDescent="0.3">
      <c r="B61" s="6" t="s">
        <v>8</v>
      </c>
      <c r="C61" s="328" t="s">
        <v>9</v>
      </c>
      <c r="D61" s="328"/>
      <c r="E61" s="328"/>
      <c r="F61" s="328"/>
      <c r="G61" s="19" t="s">
        <v>210</v>
      </c>
      <c r="H61" s="4" t="s">
        <v>33</v>
      </c>
      <c r="I61" s="38" t="s">
        <v>202</v>
      </c>
      <c r="J61" s="36" t="s">
        <v>109</v>
      </c>
      <c r="K61" s="51" t="s">
        <v>110</v>
      </c>
      <c r="L61" s="1"/>
    </row>
    <row r="62" spans="2:15" ht="15.75" thickTop="1" x14ac:dyDescent="0.25">
      <c r="B62" s="244" t="s">
        <v>56</v>
      </c>
      <c r="C62" s="233" t="s">
        <v>57</v>
      </c>
      <c r="D62" s="329"/>
      <c r="E62" s="254"/>
      <c r="F62" s="234"/>
      <c r="G62" s="183" t="s">
        <v>36</v>
      </c>
      <c r="H62" s="246" t="s">
        <v>17</v>
      </c>
      <c r="I62" s="119">
        <f>'2 - BPU'!I61</f>
        <v>0</v>
      </c>
      <c r="J62" s="33">
        <v>128</v>
      </c>
      <c r="K62" s="64">
        <f t="shared" ref="K62:K70" si="5">I62*J62</f>
        <v>0</v>
      </c>
      <c r="L62" s="104"/>
      <c r="M62" s="1"/>
      <c r="N62" s="1"/>
      <c r="O62" s="1"/>
    </row>
    <row r="63" spans="2:15" x14ac:dyDescent="0.25">
      <c r="B63" s="244"/>
      <c r="C63" s="233"/>
      <c r="D63" s="329"/>
      <c r="E63" s="254"/>
      <c r="F63" s="234"/>
      <c r="G63" s="14" t="s">
        <v>37</v>
      </c>
      <c r="H63" s="247"/>
      <c r="I63" s="42">
        <f>'2 - BPU'!I62</f>
        <v>0</v>
      </c>
      <c r="J63" s="30">
        <v>16</v>
      </c>
      <c r="K63" s="62">
        <f t="shared" si="5"/>
        <v>0</v>
      </c>
      <c r="L63" s="104"/>
      <c r="M63" s="1"/>
      <c r="N63" s="1"/>
      <c r="O63" s="1"/>
    </row>
    <row r="64" spans="2:15" ht="15.75" thickBot="1" x14ac:dyDescent="0.3">
      <c r="B64" s="245"/>
      <c r="C64" s="235"/>
      <c r="D64" s="270"/>
      <c r="E64" s="270"/>
      <c r="F64" s="236"/>
      <c r="G64" s="14" t="s">
        <v>38</v>
      </c>
      <c r="H64" s="248"/>
      <c r="I64" s="43">
        <f>'2 - BPU'!I63</f>
        <v>0</v>
      </c>
      <c r="J64" s="31">
        <v>8</v>
      </c>
      <c r="K64" s="63">
        <f t="shared" si="5"/>
        <v>0</v>
      </c>
      <c r="L64" s="104"/>
      <c r="M64" s="1"/>
      <c r="N64" s="1"/>
      <c r="O64" s="1"/>
    </row>
    <row r="65" spans="2:15" ht="15.75" thickTop="1" x14ac:dyDescent="0.25">
      <c r="B65" s="310" t="s">
        <v>58</v>
      </c>
      <c r="C65" s="231" t="s">
        <v>59</v>
      </c>
      <c r="D65" s="252"/>
      <c r="E65" s="252"/>
      <c r="F65" s="232"/>
      <c r="G65" s="12" t="s">
        <v>36</v>
      </c>
      <c r="H65" s="249" t="s">
        <v>17</v>
      </c>
      <c r="I65" s="41">
        <f>'2 - BPU'!I64</f>
        <v>0</v>
      </c>
      <c r="J65" s="29">
        <v>64</v>
      </c>
      <c r="K65" s="61">
        <f t="shared" si="5"/>
        <v>0</v>
      </c>
      <c r="L65" s="104"/>
      <c r="M65" s="1"/>
      <c r="N65" s="1"/>
      <c r="O65" s="1"/>
    </row>
    <row r="66" spans="2:15" x14ac:dyDescent="0.25">
      <c r="B66" s="244"/>
      <c r="C66" s="233"/>
      <c r="D66" s="329"/>
      <c r="E66" s="254"/>
      <c r="F66" s="234"/>
      <c r="G66" s="14" t="s">
        <v>37</v>
      </c>
      <c r="H66" s="247"/>
      <c r="I66" s="42">
        <f>'2 - BPU'!I65</f>
        <v>0</v>
      </c>
      <c r="J66" s="30">
        <v>32</v>
      </c>
      <c r="K66" s="62">
        <f t="shared" si="5"/>
        <v>0</v>
      </c>
      <c r="L66" s="104"/>
      <c r="M66" s="1"/>
      <c r="N66" s="1"/>
      <c r="O66" s="1"/>
    </row>
    <row r="67" spans="2:15" ht="15.75" thickBot="1" x14ac:dyDescent="0.3">
      <c r="B67" s="245"/>
      <c r="C67" s="235"/>
      <c r="D67" s="270"/>
      <c r="E67" s="270"/>
      <c r="F67" s="236"/>
      <c r="G67" s="14" t="s">
        <v>38</v>
      </c>
      <c r="H67" s="248"/>
      <c r="I67" s="43">
        <f>'2 - BPU'!I66</f>
        <v>0</v>
      </c>
      <c r="J67" s="31">
        <v>32</v>
      </c>
      <c r="K67" s="63">
        <f t="shared" si="5"/>
        <v>0</v>
      </c>
      <c r="L67" s="104"/>
      <c r="M67" s="1"/>
      <c r="N67" s="1"/>
      <c r="O67" s="1"/>
    </row>
    <row r="68" spans="2:15" ht="15.75" thickTop="1" x14ac:dyDescent="0.25">
      <c r="B68" s="238" t="s">
        <v>60</v>
      </c>
      <c r="C68" s="252" t="s">
        <v>61</v>
      </c>
      <c r="D68" s="252"/>
      <c r="E68" s="252"/>
      <c r="F68" s="253"/>
      <c r="G68" s="177" t="s">
        <v>36</v>
      </c>
      <c r="H68" s="249" t="s">
        <v>17</v>
      </c>
      <c r="I68" s="41">
        <f>'2 - BPU'!I67</f>
        <v>0</v>
      </c>
      <c r="J68" s="29">
        <v>16</v>
      </c>
      <c r="K68" s="61">
        <f t="shared" si="5"/>
        <v>0</v>
      </c>
      <c r="L68" s="104"/>
      <c r="M68" s="1"/>
      <c r="N68" s="1"/>
      <c r="O68" s="1"/>
    </row>
    <row r="69" spans="2:15" x14ac:dyDescent="0.25">
      <c r="B69" s="239"/>
      <c r="C69" s="254"/>
      <c r="D69" s="254"/>
      <c r="E69" s="254"/>
      <c r="F69" s="255"/>
      <c r="G69" s="178" t="s">
        <v>37</v>
      </c>
      <c r="H69" s="247"/>
      <c r="I69" s="42">
        <f>'2 - BPU'!I68</f>
        <v>0</v>
      </c>
      <c r="J69" s="30">
        <v>16</v>
      </c>
      <c r="K69" s="62">
        <f t="shared" si="5"/>
        <v>0</v>
      </c>
      <c r="L69" s="104"/>
      <c r="M69" s="1"/>
      <c r="N69" s="1"/>
      <c r="O69" s="1"/>
    </row>
    <row r="70" spans="2:15" ht="15.75" thickBot="1" x14ac:dyDescent="0.3">
      <c r="B70" s="240"/>
      <c r="C70" s="256"/>
      <c r="D70" s="256"/>
      <c r="E70" s="256"/>
      <c r="F70" s="257"/>
      <c r="G70" s="184" t="s">
        <v>38</v>
      </c>
      <c r="H70" s="248"/>
      <c r="I70" s="43">
        <f>'2 - BPU'!I69</f>
        <v>0</v>
      </c>
      <c r="J70" s="31">
        <v>16</v>
      </c>
      <c r="K70" s="63">
        <f t="shared" si="5"/>
        <v>0</v>
      </c>
      <c r="L70" s="104"/>
      <c r="M70" s="1"/>
      <c r="N70" s="1"/>
      <c r="O70" s="1"/>
    </row>
    <row r="71" spans="2:15" ht="15.75" thickTop="1" x14ac:dyDescent="0.25">
      <c r="E71" s="1"/>
    </row>
    <row r="72" spans="2:15" ht="15.75" thickBot="1" x14ac:dyDescent="0.3">
      <c r="E72" s="1"/>
    </row>
    <row r="73" spans="2:15" ht="36" customHeight="1" thickBot="1" x14ac:dyDescent="0.3">
      <c r="B73" s="241" t="s">
        <v>62</v>
      </c>
      <c r="C73" s="242"/>
      <c r="D73" s="242"/>
      <c r="E73" s="242"/>
      <c r="F73" s="242"/>
      <c r="G73" s="242"/>
      <c r="H73" s="242"/>
      <c r="I73" s="242"/>
      <c r="J73" s="242"/>
      <c r="K73" s="243"/>
      <c r="L73" s="1"/>
      <c r="M73" s="1"/>
      <c r="N73" s="1"/>
      <c r="O73" s="1"/>
    </row>
    <row r="74" spans="2:15" ht="15.75" thickBot="1" x14ac:dyDescent="0.3">
      <c r="E74" s="1"/>
    </row>
    <row r="75" spans="2:15" ht="20.45" customHeight="1" thickTop="1" thickBot="1" x14ac:dyDescent="0.3">
      <c r="B75" s="309" t="s">
        <v>63</v>
      </c>
      <c r="C75" s="309"/>
      <c r="D75" s="309"/>
      <c r="E75" s="309"/>
      <c r="F75" s="309"/>
      <c r="G75" s="309"/>
      <c r="H75" s="309"/>
      <c r="I75" s="309"/>
      <c r="J75" s="309"/>
      <c r="K75" s="309"/>
      <c r="L75" s="1"/>
      <c r="M75" s="1"/>
      <c r="N75" s="1"/>
      <c r="O75" s="1"/>
    </row>
    <row r="76" spans="2:15" s="2" customFormat="1" ht="22.5" customHeight="1" thickTop="1" thickBot="1" x14ac:dyDescent="0.3">
      <c r="B76" s="6" t="s">
        <v>8</v>
      </c>
      <c r="C76" s="328" t="s">
        <v>9</v>
      </c>
      <c r="D76" s="328"/>
      <c r="E76" s="328"/>
      <c r="F76" s="328"/>
      <c r="G76" s="19" t="s">
        <v>210</v>
      </c>
      <c r="H76" s="4" t="s">
        <v>33</v>
      </c>
      <c r="I76" s="38" t="s">
        <v>202</v>
      </c>
      <c r="J76" s="36" t="s">
        <v>109</v>
      </c>
      <c r="K76" s="51" t="s">
        <v>110</v>
      </c>
      <c r="L76" s="1"/>
    </row>
    <row r="77" spans="2:15" s="2" customFormat="1" ht="22.5" customHeight="1" thickTop="1" x14ac:dyDescent="0.25">
      <c r="B77" s="262" t="s">
        <v>64</v>
      </c>
      <c r="C77" s="252" t="s">
        <v>63</v>
      </c>
      <c r="D77" s="252"/>
      <c r="E77" s="252"/>
      <c r="F77" s="252"/>
      <c r="G77" s="12" t="s">
        <v>36</v>
      </c>
      <c r="H77" s="249" t="s">
        <v>17</v>
      </c>
      <c r="I77" s="41">
        <f>'2 - BPU'!I76</f>
        <v>0</v>
      </c>
      <c r="J77" s="29">
        <v>3</v>
      </c>
      <c r="K77" s="61">
        <f>I77*J77</f>
        <v>0</v>
      </c>
      <c r="L77" s="104"/>
    </row>
    <row r="78" spans="2:15" s="2" customFormat="1" ht="22.5" customHeight="1" x14ac:dyDescent="0.25">
      <c r="B78" s="263"/>
      <c r="C78" s="254"/>
      <c r="D78" s="254"/>
      <c r="E78" s="254"/>
      <c r="F78" s="254"/>
      <c r="G78" s="14" t="s">
        <v>37</v>
      </c>
      <c r="H78" s="247"/>
      <c r="I78" s="42">
        <f>'2 - BPU'!I77</f>
        <v>0</v>
      </c>
      <c r="J78" s="30">
        <v>2</v>
      </c>
      <c r="K78" s="62">
        <f>I78*J78</f>
        <v>0</v>
      </c>
      <c r="L78" s="104"/>
    </row>
    <row r="79" spans="2:15" s="2" customFormat="1" ht="22.5" customHeight="1" x14ac:dyDescent="0.25">
      <c r="B79" s="263"/>
      <c r="C79" s="254"/>
      <c r="D79" s="254"/>
      <c r="E79" s="254"/>
      <c r="F79" s="254"/>
      <c r="G79" s="14" t="s">
        <v>38</v>
      </c>
      <c r="H79" s="247"/>
      <c r="I79" s="42">
        <f>'2 - BPU'!I78</f>
        <v>0</v>
      </c>
      <c r="J79" s="30">
        <v>2</v>
      </c>
      <c r="K79" s="62">
        <f>I79*J79</f>
        <v>0</v>
      </c>
      <c r="L79" s="104"/>
    </row>
    <row r="80" spans="2:15" ht="28.5" customHeight="1" thickBot="1" x14ac:dyDescent="0.3">
      <c r="B80" s="264"/>
      <c r="C80" s="270"/>
      <c r="D80" s="270"/>
      <c r="E80" s="270"/>
      <c r="F80" s="270"/>
      <c r="G80" s="15" t="s">
        <v>39</v>
      </c>
      <c r="H80" s="248"/>
      <c r="I80" s="43">
        <f>'2 - BPU'!I79</f>
        <v>0</v>
      </c>
      <c r="J80" s="31">
        <v>4</v>
      </c>
      <c r="K80" s="63">
        <f>I80*J80</f>
        <v>0</v>
      </c>
      <c r="L80" s="104"/>
      <c r="M80" s="1"/>
      <c r="N80" s="1"/>
      <c r="O80" s="1"/>
    </row>
    <row r="81" spans="2:15" ht="16.5" thickTop="1" thickBot="1" x14ac:dyDescent="0.3">
      <c r="E81" s="1"/>
      <c r="G81" s="185"/>
      <c r="M81" s="1"/>
      <c r="N81" s="1"/>
      <c r="O81" s="1"/>
    </row>
    <row r="82" spans="2:15" ht="20.45" customHeight="1" thickTop="1" thickBot="1" x14ac:dyDescent="0.3">
      <c r="B82" s="259" t="s">
        <v>65</v>
      </c>
      <c r="C82" s="260"/>
      <c r="D82" s="260"/>
      <c r="E82" s="260"/>
      <c r="F82" s="260"/>
      <c r="G82" s="260"/>
      <c r="H82" s="260"/>
      <c r="I82" s="260"/>
      <c r="J82" s="260"/>
      <c r="K82" s="261"/>
      <c r="L82" s="1"/>
      <c r="M82" s="1"/>
      <c r="N82" s="1"/>
      <c r="O82" s="1"/>
    </row>
    <row r="83" spans="2:15" s="2" customFormat="1" ht="22.5" customHeight="1" thickTop="1" thickBot="1" x14ac:dyDescent="0.3">
      <c r="B83" s="6" t="s">
        <v>8</v>
      </c>
      <c r="C83" s="328" t="s">
        <v>9</v>
      </c>
      <c r="D83" s="328"/>
      <c r="E83" s="328"/>
      <c r="F83" s="328"/>
      <c r="G83" s="19" t="s">
        <v>210</v>
      </c>
      <c r="H83" s="4" t="s">
        <v>33</v>
      </c>
      <c r="I83" s="38" t="s">
        <v>202</v>
      </c>
      <c r="J83" s="36" t="s">
        <v>109</v>
      </c>
      <c r="K83" s="51" t="s">
        <v>110</v>
      </c>
      <c r="L83" s="1"/>
    </row>
    <row r="84" spans="2:15" ht="73.5" customHeight="1" thickTop="1" thickBot="1" x14ac:dyDescent="0.3">
      <c r="B84" s="127" t="s">
        <v>66</v>
      </c>
      <c r="C84" s="223" t="s">
        <v>67</v>
      </c>
      <c r="D84" s="223"/>
      <c r="E84" s="223"/>
      <c r="F84" s="223"/>
      <c r="G84" s="190"/>
      <c r="H84" s="170" t="s">
        <v>68</v>
      </c>
      <c r="I84" s="125">
        <f>'2 - BPU'!I82</f>
        <v>0</v>
      </c>
      <c r="J84" s="126">
        <v>500</v>
      </c>
      <c r="K84" s="109">
        <f>I84*J84</f>
        <v>0</v>
      </c>
      <c r="L84" s="104"/>
      <c r="M84" s="1"/>
      <c r="N84" s="1"/>
      <c r="O84" s="1"/>
    </row>
    <row r="85" spans="2:15" ht="16.5" thickTop="1" thickBot="1" x14ac:dyDescent="0.3">
      <c r="B85" s="124"/>
      <c r="C85" s="21"/>
      <c r="D85" s="134"/>
      <c r="E85" s="1"/>
      <c r="G85" s="185"/>
      <c r="M85" s="1"/>
      <c r="N85" s="1"/>
      <c r="O85" s="1"/>
    </row>
    <row r="86" spans="2:15" ht="20.45" customHeight="1" thickTop="1" thickBot="1" x14ac:dyDescent="0.3">
      <c r="B86" s="259" t="s">
        <v>69</v>
      </c>
      <c r="C86" s="260"/>
      <c r="D86" s="260"/>
      <c r="E86" s="260"/>
      <c r="F86" s="260"/>
      <c r="G86" s="260"/>
      <c r="H86" s="260"/>
      <c r="I86" s="260"/>
      <c r="J86" s="260"/>
      <c r="K86" s="261"/>
      <c r="L86" s="1"/>
      <c r="M86" s="1"/>
      <c r="N86" s="1"/>
      <c r="O86" s="1"/>
    </row>
    <row r="87" spans="2:15" s="2" customFormat="1" ht="22.5" customHeight="1" thickTop="1" thickBot="1" x14ac:dyDescent="0.3">
      <c r="B87" s="6" t="s">
        <v>8</v>
      </c>
      <c r="C87" s="328" t="s">
        <v>9</v>
      </c>
      <c r="D87" s="328"/>
      <c r="E87" s="328"/>
      <c r="F87" s="328"/>
      <c r="G87" s="19" t="s">
        <v>210</v>
      </c>
      <c r="H87" s="4" t="s">
        <v>33</v>
      </c>
      <c r="I87" s="38" t="s">
        <v>202</v>
      </c>
      <c r="J87" s="36" t="s">
        <v>109</v>
      </c>
      <c r="K87" s="51" t="s">
        <v>110</v>
      </c>
      <c r="L87" s="1"/>
    </row>
    <row r="88" spans="2:15" ht="32.1" customHeight="1" thickTop="1" thickBot="1" x14ac:dyDescent="0.3">
      <c r="B88" s="103" t="s">
        <v>70</v>
      </c>
      <c r="C88" s="224" t="s">
        <v>71</v>
      </c>
      <c r="D88" s="223"/>
      <c r="E88" s="223"/>
      <c r="F88" s="225"/>
      <c r="G88" s="186"/>
      <c r="H88" s="167" t="s">
        <v>182</v>
      </c>
      <c r="I88" s="161">
        <f>'2 - BPU'!I85</f>
        <v>0</v>
      </c>
      <c r="J88" s="31">
        <v>1</v>
      </c>
      <c r="K88" s="63">
        <f>I88*J88</f>
        <v>0</v>
      </c>
      <c r="L88" s="104"/>
      <c r="M88" s="1"/>
      <c r="N88" s="1"/>
      <c r="O88" s="1"/>
    </row>
    <row r="89" spans="2:15" ht="21.95" customHeight="1" thickTop="1" thickBot="1" x14ac:dyDescent="0.3">
      <c r="B89" s="102" t="s">
        <v>72</v>
      </c>
      <c r="C89" s="224" t="s">
        <v>73</v>
      </c>
      <c r="D89" s="223"/>
      <c r="E89" s="223"/>
      <c r="F89" s="225"/>
      <c r="G89" s="186"/>
      <c r="H89" s="12" t="s">
        <v>74</v>
      </c>
      <c r="I89" s="41">
        <f>'2 - BPU'!I86</f>
        <v>0</v>
      </c>
      <c r="J89" s="31">
        <v>1000</v>
      </c>
      <c r="K89" s="61">
        <f>I89*J89</f>
        <v>0</v>
      </c>
      <c r="L89" s="104"/>
      <c r="M89" s="1"/>
      <c r="N89" s="1"/>
      <c r="O89" s="1"/>
    </row>
    <row r="90" spans="2:15" ht="21.6" customHeight="1" thickTop="1" thickBot="1" x14ac:dyDescent="0.3">
      <c r="B90" s="102" t="s">
        <v>75</v>
      </c>
      <c r="C90" s="224" t="s">
        <v>76</v>
      </c>
      <c r="D90" s="223"/>
      <c r="E90" s="223"/>
      <c r="F90" s="225"/>
      <c r="G90" s="186"/>
      <c r="H90" s="12" t="s">
        <v>77</v>
      </c>
      <c r="I90" s="48">
        <f>'2 - BPU'!I87</f>
        <v>0</v>
      </c>
      <c r="J90" s="34">
        <v>3200</v>
      </c>
      <c r="K90" s="66">
        <f>I90*J90</f>
        <v>0</v>
      </c>
      <c r="L90" s="104"/>
      <c r="M90" s="1"/>
      <c r="N90" s="1"/>
      <c r="O90" s="1"/>
    </row>
    <row r="91" spans="2:15" ht="23.45" customHeight="1" thickTop="1" thickBot="1" x14ac:dyDescent="0.3">
      <c r="B91" s="111" t="s">
        <v>78</v>
      </c>
      <c r="C91" s="223" t="s">
        <v>79</v>
      </c>
      <c r="D91" s="223"/>
      <c r="E91" s="223"/>
      <c r="F91" s="223"/>
      <c r="G91" s="186"/>
      <c r="H91" s="173" t="s">
        <v>74</v>
      </c>
      <c r="I91" s="125">
        <f>'2 - BPU'!I88</f>
        <v>0</v>
      </c>
      <c r="J91" s="31">
        <v>16000</v>
      </c>
      <c r="K91" s="109">
        <f>I91*J91</f>
        <v>0</v>
      </c>
      <c r="L91" s="104"/>
      <c r="M91" s="1"/>
      <c r="N91" s="1"/>
      <c r="O91" s="1"/>
    </row>
    <row r="92" spans="2:15" ht="15.75" thickTop="1" x14ac:dyDescent="0.25">
      <c r="E92" s="1"/>
      <c r="N92" s="1"/>
    </row>
    <row r="93" spans="2:15" ht="15.75" thickBot="1" x14ac:dyDescent="0.3">
      <c r="E93" s="1"/>
    </row>
    <row r="94" spans="2:15" ht="33" customHeight="1" thickBot="1" x14ac:dyDescent="0.3">
      <c r="B94" s="241" t="s">
        <v>80</v>
      </c>
      <c r="C94" s="242"/>
      <c r="D94" s="242"/>
      <c r="E94" s="242"/>
      <c r="F94" s="242"/>
      <c r="G94" s="242"/>
      <c r="H94" s="242"/>
      <c r="I94" s="242"/>
      <c r="J94" s="242"/>
      <c r="K94" s="243"/>
      <c r="L94" s="1"/>
      <c r="M94" s="1"/>
      <c r="N94" s="1"/>
      <c r="O94" s="1"/>
    </row>
    <row r="95" spans="2:15" ht="15.75" thickBot="1" x14ac:dyDescent="0.3">
      <c r="E95" s="1"/>
      <c r="L95" s="1"/>
    </row>
    <row r="96" spans="2:15" s="2" customFormat="1" ht="16.5" thickTop="1" thickBot="1" x14ac:dyDescent="0.3">
      <c r="B96" s="7" t="s">
        <v>8</v>
      </c>
      <c r="C96" s="328" t="s">
        <v>9</v>
      </c>
      <c r="D96" s="328"/>
      <c r="E96" s="328"/>
      <c r="F96" s="328"/>
      <c r="G96" s="19" t="s">
        <v>210</v>
      </c>
      <c r="H96" s="4" t="s">
        <v>33</v>
      </c>
      <c r="I96" s="38" t="s">
        <v>202</v>
      </c>
      <c r="J96" s="36" t="s">
        <v>109</v>
      </c>
      <c r="K96" s="51" t="s">
        <v>110</v>
      </c>
    </row>
    <row r="97" spans="2:15" ht="15.75" thickTop="1" x14ac:dyDescent="0.25">
      <c r="B97" s="226" t="s">
        <v>81</v>
      </c>
      <c r="C97" s="233" t="s">
        <v>82</v>
      </c>
      <c r="D97" s="329"/>
      <c r="E97" s="254"/>
      <c r="F97" s="234"/>
      <c r="G97" s="298"/>
      <c r="H97" s="12" t="s">
        <v>111</v>
      </c>
      <c r="I97" s="41">
        <f>'2 - BPU'!I94</f>
        <v>0</v>
      </c>
      <c r="J97" s="29">
        <v>256</v>
      </c>
      <c r="K97" s="67">
        <f t="shared" ref="K97:K114" si="6">I97*J97</f>
        <v>0</v>
      </c>
      <c r="L97" s="104"/>
      <c r="M97" s="1"/>
      <c r="N97" s="1"/>
      <c r="O97" s="1"/>
    </row>
    <row r="98" spans="2:15" x14ac:dyDescent="0.25">
      <c r="B98" s="227"/>
      <c r="C98" s="233"/>
      <c r="D98" s="329"/>
      <c r="E98" s="254"/>
      <c r="F98" s="234"/>
      <c r="G98" s="299"/>
      <c r="H98" s="14" t="s">
        <v>112</v>
      </c>
      <c r="I98" s="42">
        <f>'2 - BPU'!I95</f>
        <v>0</v>
      </c>
      <c r="J98" s="30">
        <v>10</v>
      </c>
      <c r="K98" s="68">
        <f t="shared" si="6"/>
        <v>0</v>
      </c>
      <c r="L98" s="104"/>
      <c r="M98" s="1"/>
      <c r="N98" s="1"/>
      <c r="O98" s="1"/>
    </row>
    <row r="99" spans="2:15" ht="15.75" thickBot="1" x14ac:dyDescent="0.3">
      <c r="B99" s="251"/>
      <c r="C99" s="233"/>
      <c r="D99" s="329"/>
      <c r="E99" s="254"/>
      <c r="F99" s="234"/>
      <c r="G99" s="300"/>
      <c r="H99" s="15" t="s">
        <v>85</v>
      </c>
      <c r="I99" s="43">
        <f>'2 - BPU'!I96</f>
        <v>0</v>
      </c>
      <c r="J99" s="31">
        <v>10</v>
      </c>
      <c r="K99" s="69">
        <f t="shared" si="6"/>
        <v>0</v>
      </c>
      <c r="L99" s="104"/>
      <c r="M99" s="1"/>
      <c r="N99" s="1"/>
      <c r="O99" s="1"/>
    </row>
    <row r="100" spans="2:15" ht="23.45" customHeight="1" thickTop="1" thickBot="1" x14ac:dyDescent="0.3">
      <c r="B100" s="8" t="s">
        <v>86</v>
      </c>
      <c r="C100" s="231" t="s">
        <v>87</v>
      </c>
      <c r="D100" s="252"/>
      <c r="E100" s="252"/>
      <c r="F100" s="232"/>
      <c r="G100" s="187"/>
      <c r="H100" s="14" t="s">
        <v>17</v>
      </c>
      <c r="I100" s="41">
        <f>'2 - BPU'!I97</f>
        <v>0</v>
      </c>
      <c r="J100" s="29">
        <v>64</v>
      </c>
      <c r="K100" s="67">
        <f t="shared" si="6"/>
        <v>0</v>
      </c>
      <c r="L100" s="104"/>
      <c r="M100" s="1"/>
      <c r="N100" s="1"/>
      <c r="O100" s="1"/>
    </row>
    <row r="101" spans="2:15" ht="60.6" customHeight="1" thickTop="1" thickBot="1" x14ac:dyDescent="0.3">
      <c r="B101" s="8" t="s">
        <v>88</v>
      </c>
      <c r="C101" s="224" t="s">
        <v>89</v>
      </c>
      <c r="D101" s="223"/>
      <c r="E101" s="223"/>
      <c r="F101" s="225"/>
      <c r="G101" s="188"/>
      <c r="H101" s="170" t="s">
        <v>68</v>
      </c>
      <c r="I101" s="41">
        <f>'2 - BPU'!I98</f>
        <v>0</v>
      </c>
      <c r="J101" s="29">
        <v>100</v>
      </c>
      <c r="K101" s="67">
        <f t="shared" si="6"/>
        <v>0</v>
      </c>
      <c r="L101" s="104"/>
      <c r="M101" s="1"/>
      <c r="N101" s="1"/>
      <c r="O101" s="1"/>
    </row>
    <row r="102" spans="2:15" ht="63.6" customHeight="1" thickTop="1" thickBot="1" x14ac:dyDescent="0.3">
      <c r="B102" s="8" t="s">
        <v>90</v>
      </c>
      <c r="C102" s="224" t="s">
        <v>91</v>
      </c>
      <c r="D102" s="223"/>
      <c r="E102" s="223"/>
      <c r="F102" s="225"/>
      <c r="G102" s="188"/>
      <c r="H102" s="170" t="s">
        <v>68</v>
      </c>
      <c r="I102" s="41">
        <f>'2 - BPU'!I99</f>
        <v>0</v>
      </c>
      <c r="J102" s="29">
        <v>200</v>
      </c>
      <c r="K102" s="67">
        <f t="shared" si="6"/>
        <v>0</v>
      </c>
      <c r="L102" s="104"/>
      <c r="M102" s="1"/>
      <c r="N102" s="1"/>
      <c r="O102" s="1"/>
    </row>
    <row r="103" spans="2:15" ht="15.75" thickTop="1" x14ac:dyDescent="0.25">
      <c r="B103" s="226" t="s">
        <v>92</v>
      </c>
      <c r="C103" s="233" t="s">
        <v>93</v>
      </c>
      <c r="D103" s="329"/>
      <c r="E103" s="254"/>
      <c r="F103" s="234"/>
      <c r="G103" s="12" t="s">
        <v>36</v>
      </c>
      <c r="H103" s="249" t="s">
        <v>17</v>
      </c>
      <c r="I103" s="41">
        <f>'2 - BPU'!I100</f>
        <v>0</v>
      </c>
      <c r="J103" s="29">
        <v>3</v>
      </c>
      <c r="K103" s="61">
        <f t="shared" si="6"/>
        <v>0</v>
      </c>
      <c r="L103" s="104"/>
      <c r="M103" s="1"/>
      <c r="N103" s="1"/>
      <c r="O103" s="1"/>
    </row>
    <row r="104" spans="2:15" x14ac:dyDescent="0.25">
      <c r="B104" s="227"/>
      <c r="C104" s="233"/>
      <c r="D104" s="329"/>
      <c r="E104" s="254"/>
      <c r="F104" s="234"/>
      <c r="G104" s="14" t="s">
        <v>37</v>
      </c>
      <c r="H104" s="247"/>
      <c r="I104" s="42">
        <f>'2 - BPU'!I101</f>
        <v>0</v>
      </c>
      <c r="J104" s="30">
        <v>2</v>
      </c>
      <c r="K104" s="62">
        <f t="shared" si="6"/>
        <v>0</v>
      </c>
      <c r="L104" s="104"/>
      <c r="M104" s="1"/>
      <c r="N104" s="1"/>
      <c r="O104" s="1"/>
    </row>
    <row r="105" spans="2:15" ht="15.75" thickBot="1" x14ac:dyDescent="0.3">
      <c r="B105" s="251"/>
      <c r="C105" s="233"/>
      <c r="D105" s="329"/>
      <c r="E105" s="254"/>
      <c r="F105" s="234"/>
      <c r="G105" s="15" t="s">
        <v>38</v>
      </c>
      <c r="H105" s="248"/>
      <c r="I105" s="43">
        <f>'2 - BPU'!I102</f>
        <v>0</v>
      </c>
      <c r="J105" s="31">
        <v>1</v>
      </c>
      <c r="K105" s="63">
        <f t="shared" si="6"/>
        <v>0</v>
      </c>
      <c r="L105" s="104"/>
      <c r="M105" s="1"/>
      <c r="N105" s="1"/>
      <c r="O105" s="1"/>
    </row>
    <row r="106" spans="2:15" ht="15.75" thickTop="1" x14ac:dyDescent="0.25">
      <c r="B106" s="226" t="s">
        <v>94</v>
      </c>
      <c r="C106" s="231" t="s">
        <v>95</v>
      </c>
      <c r="D106" s="252"/>
      <c r="E106" s="252"/>
      <c r="F106" s="232"/>
      <c r="G106" s="12" t="s">
        <v>36</v>
      </c>
      <c r="H106" s="249" t="s">
        <v>17</v>
      </c>
      <c r="I106" s="41">
        <f>'2 - BPU'!I103</f>
        <v>0</v>
      </c>
      <c r="J106" s="29">
        <v>112</v>
      </c>
      <c r="K106" s="61">
        <f t="shared" si="6"/>
        <v>0</v>
      </c>
      <c r="L106" s="104"/>
      <c r="M106" s="1"/>
      <c r="N106" s="1"/>
      <c r="O106" s="1"/>
    </row>
    <row r="107" spans="2:15" ht="15.75" customHeight="1" x14ac:dyDescent="0.25">
      <c r="B107" s="227"/>
      <c r="C107" s="233"/>
      <c r="D107" s="329"/>
      <c r="E107" s="254"/>
      <c r="F107" s="234"/>
      <c r="G107" s="14" t="s">
        <v>37</v>
      </c>
      <c r="H107" s="247"/>
      <c r="I107" s="42">
        <f>'2 - BPU'!I104</f>
        <v>0</v>
      </c>
      <c r="J107" s="30">
        <v>80</v>
      </c>
      <c r="K107" s="62">
        <f t="shared" si="6"/>
        <v>0</v>
      </c>
      <c r="L107" s="104"/>
      <c r="M107" s="1"/>
      <c r="N107" s="1"/>
      <c r="O107" s="1"/>
    </row>
    <row r="108" spans="2:15" ht="15.75" thickBot="1" x14ac:dyDescent="0.3">
      <c r="B108" s="251"/>
      <c r="C108" s="235"/>
      <c r="D108" s="270"/>
      <c r="E108" s="270"/>
      <c r="F108" s="236"/>
      <c r="G108" s="15" t="s">
        <v>38</v>
      </c>
      <c r="H108" s="248"/>
      <c r="I108" s="43">
        <f>'2 - BPU'!I105</f>
        <v>0</v>
      </c>
      <c r="J108" s="31">
        <v>48</v>
      </c>
      <c r="K108" s="63">
        <f t="shared" si="6"/>
        <v>0</v>
      </c>
      <c r="L108" s="104"/>
      <c r="M108" s="1"/>
      <c r="N108" s="1"/>
      <c r="O108" s="1"/>
    </row>
    <row r="109" spans="2:15" ht="62.45" customHeight="1" thickTop="1" thickBot="1" x14ac:dyDescent="0.3">
      <c r="B109" s="8" t="s">
        <v>96</v>
      </c>
      <c r="C109" s="224" t="s">
        <v>97</v>
      </c>
      <c r="D109" s="223"/>
      <c r="E109" s="223"/>
      <c r="F109" s="225"/>
      <c r="G109" s="13"/>
      <c r="H109" s="169" t="s">
        <v>211</v>
      </c>
      <c r="I109" s="41">
        <f>'2 - BPU'!I106</f>
        <v>0</v>
      </c>
      <c r="J109" s="29">
        <v>200</v>
      </c>
      <c r="K109" s="67">
        <f t="shared" si="6"/>
        <v>0</v>
      </c>
      <c r="L109" s="104"/>
      <c r="M109" s="1"/>
      <c r="N109" s="1"/>
      <c r="O109" s="1"/>
    </row>
    <row r="110" spans="2:15" ht="30" customHeight="1" thickTop="1" thickBot="1" x14ac:dyDescent="0.3">
      <c r="B110" s="8" t="s">
        <v>98</v>
      </c>
      <c r="C110" s="224" t="s">
        <v>99</v>
      </c>
      <c r="D110" s="223"/>
      <c r="E110" s="223"/>
      <c r="F110" s="225"/>
      <c r="G110" s="13"/>
      <c r="H110" s="12" t="s">
        <v>17</v>
      </c>
      <c r="I110" s="41">
        <f>'2 - BPU'!I107</f>
        <v>0</v>
      </c>
      <c r="J110" s="29">
        <v>8000</v>
      </c>
      <c r="K110" s="67">
        <f t="shared" si="6"/>
        <v>0</v>
      </c>
      <c r="L110" s="104"/>
      <c r="M110" s="1"/>
      <c r="N110" s="1"/>
      <c r="O110" s="1"/>
    </row>
    <row r="111" spans="2:15" ht="15.75" thickTop="1" x14ac:dyDescent="0.25">
      <c r="B111" s="226" t="s">
        <v>100</v>
      </c>
      <c r="C111" s="233" t="s">
        <v>101</v>
      </c>
      <c r="D111" s="329"/>
      <c r="E111" s="254"/>
      <c r="F111" s="234"/>
      <c r="G111" s="12" t="s">
        <v>36</v>
      </c>
      <c r="H111" s="249" t="s">
        <v>17</v>
      </c>
      <c r="I111" s="41">
        <f>'2 - BPU'!I108</f>
        <v>0</v>
      </c>
      <c r="J111" s="29">
        <v>32</v>
      </c>
      <c r="K111" s="61">
        <f t="shared" si="6"/>
        <v>0</v>
      </c>
      <c r="L111" s="104"/>
      <c r="M111" s="1"/>
      <c r="N111" s="1"/>
      <c r="O111" s="1"/>
    </row>
    <row r="112" spans="2:15" x14ac:dyDescent="0.25">
      <c r="B112" s="227"/>
      <c r="C112" s="233"/>
      <c r="D112" s="329"/>
      <c r="E112" s="254"/>
      <c r="F112" s="234"/>
      <c r="G112" s="14" t="s">
        <v>113</v>
      </c>
      <c r="H112" s="247"/>
      <c r="I112" s="42">
        <f>'2 - BPU'!I109</f>
        <v>0</v>
      </c>
      <c r="J112" s="30">
        <v>64</v>
      </c>
      <c r="K112" s="62">
        <f t="shared" si="6"/>
        <v>0</v>
      </c>
      <c r="L112" s="104"/>
      <c r="M112" s="1"/>
      <c r="N112" s="1"/>
      <c r="O112" s="1"/>
    </row>
    <row r="113" spans="2:17" ht="15.75" thickBot="1" x14ac:dyDescent="0.3">
      <c r="B113" s="251"/>
      <c r="C113" s="233"/>
      <c r="D113" s="329"/>
      <c r="E113" s="254"/>
      <c r="F113" s="234"/>
      <c r="G113" s="15" t="s">
        <v>114</v>
      </c>
      <c r="H113" s="248"/>
      <c r="I113" s="43">
        <f>'2 - BPU'!I110</f>
        <v>0</v>
      </c>
      <c r="J113" s="31">
        <v>32</v>
      </c>
      <c r="K113" s="63">
        <f t="shared" si="6"/>
        <v>0</v>
      </c>
      <c r="L113" s="104"/>
      <c r="M113" s="1"/>
      <c r="N113" s="1"/>
      <c r="O113" s="1"/>
    </row>
    <row r="114" spans="2:17" ht="16.5" thickTop="1" thickBot="1" x14ac:dyDescent="0.3">
      <c r="B114" s="84" t="s">
        <v>102</v>
      </c>
      <c r="C114" s="224" t="s">
        <v>103</v>
      </c>
      <c r="D114" s="223"/>
      <c r="E114" s="223"/>
      <c r="F114" s="225"/>
      <c r="G114" s="189"/>
      <c r="H114" s="174" t="s">
        <v>17</v>
      </c>
      <c r="I114" s="48">
        <f>'2 - BPU'!I111</f>
        <v>0</v>
      </c>
      <c r="J114" s="34">
        <v>1</v>
      </c>
      <c r="K114" s="70">
        <f t="shared" si="6"/>
        <v>0</v>
      </c>
      <c r="L114" s="104"/>
      <c r="M114" s="1"/>
      <c r="N114" s="1"/>
      <c r="O114" s="1"/>
    </row>
    <row r="115" spans="2:17" ht="15.75" thickTop="1" x14ac:dyDescent="0.25">
      <c r="E115" s="27"/>
      <c r="F115" s="28"/>
    </row>
    <row r="116" spans="2:17" ht="15.75" thickBot="1" x14ac:dyDescent="0.3">
      <c r="E116" s="1"/>
    </row>
    <row r="117" spans="2:17" ht="36" customHeight="1" thickBot="1" x14ac:dyDescent="0.3">
      <c r="B117" s="339" t="s">
        <v>104</v>
      </c>
      <c r="C117" s="340"/>
      <c r="D117" s="340"/>
      <c r="E117" s="340"/>
      <c r="F117" s="340"/>
      <c r="G117" s="340"/>
      <c r="H117" s="340"/>
      <c r="I117" s="340"/>
      <c r="J117" s="340"/>
      <c r="K117" s="341"/>
      <c r="L117" s="1"/>
      <c r="M117" s="1"/>
      <c r="N117" s="1"/>
      <c r="O117" s="1"/>
    </row>
    <row r="118" spans="2:17" ht="20.25" thickTop="1" thickBot="1" x14ac:dyDescent="0.3">
      <c r="C118" s="157"/>
      <c r="D118" s="135"/>
      <c r="E118" s="158"/>
      <c r="F118" s="159"/>
      <c r="G118" s="191"/>
      <c r="H118" s="191"/>
      <c r="I118" s="160"/>
      <c r="J118" s="159"/>
      <c r="K118" s="160"/>
      <c r="L118" s="1"/>
      <c r="M118" s="1"/>
      <c r="N118" s="1"/>
      <c r="O118" s="1"/>
    </row>
    <row r="119" spans="2:17" s="2" customFormat="1" ht="36.6" customHeight="1" thickTop="1" thickBot="1" x14ac:dyDescent="0.3">
      <c r="B119" s="6" t="s">
        <v>8</v>
      </c>
      <c r="C119" s="338" t="s">
        <v>9</v>
      </c>
      <c r="D119" s="338"/>
      <c r="E119" s="338"/>
      <c r="F119" s="338"/>
      <c r="G119" s="19" t="s">
        <v>210</v>
      </c>
      <c r="H119" s="4" t="s">
        <v>33</v>
      </c>
      <c r="I119" s="38" t="s">
        <v>202</v>
      </c>
      <c r="J119" s="36" t="s">
        <v>109</v>
      </c>
      <c r="K119" s="51" t="s">
        <v>110</v>
      </c>
      <c r="M119" s="1"/>
      <c r="N119" s="1"/>
      <c r="O119" s="1"/>
      <c r="P119" s="1"/>
      <c r="Q119" s="1"/>
    </row>
    <row r="120" spans="2:17" ht="30" customHeight="1" thickTop="1" x14ac:dyDescent="0.25">
      <c r="B120" s="226" t="s">
        <v>105</v>
      </c>
      <c r="C120" s="233" t="s">
        <v>106</v>
      </c>
      <c r="D120" s="329"/>
      <c r="E120" s="254"/>
      <c r="F120" s="234"/>
      <c r="G120" s="12" t="s">
        <v>185</v>
      </c>
      <c r="H120" s="12" t="s">
        <v>17</v>
      </c>
      <c r="I120" s="41">
        <f>'2 - BPU'!I117</f>
        <v>0</v>
      </c>
      <c r="J120" s="29">
        <v>1</v>
      </c>
      <c r="K120" s="61">
        <f>I120*J120</f>
        <v>0</v>
      </c>
      <c r="L120" s="104"/>
      <c r="M120" s="1"/>
      <c r="N120" s="1"/>
      <c r="O120" s="1"/>
    </row>
    <row r="121" spans="2:17" ht="25.5" customHeight="1" thickBot="1" x14ac:dyDescent="0.3">
      <c r="B121" s="297"/>
      <c r="C121" s="235"/>
      <c r="D121" s="270"/>
      <c r="E121" s="270"/>
      <c r="F121" s="236"/>
      <c r="G121" s="99" t="s">
        <v>107</v>
      </c>
      <c r="H121" s="99" t="s">
        <v>115</v>
      </c>
      <c r="I121" s="50">
        <f>'2 - BPU'!I118</f>
        <v>0</v>
      </c>
      <c r="J121" s="35">
        <v>5</v>
      </c>
      <c r="K121" s="71">
        <f>I121*J121</f>
        <v>0</v>
      </c>
      <c r="L121" s="104"/>
      <c r="M121" s="1"/>
      <c r="N121" s="1"/>
      <c r="O121" s="1"/>
    </row>
    <row r="122" spans="2:17" ht="25.5" customHeight="1" thickTop="1" x14ac:dyDescent="0.25">
      <c r="F122" s="28"/>
    </row>
    <row r="123" spans="2:17" ht="36" customHeight="1" x14ac:dyDescent="0.25">
      <c r="C123" s="1"/>
      <c r="D123" s="1"/>
      <c r="E123" s="1"/>
      <c r="F123" s="1"/>
      <c r="G123" s="185"/>
      <c r="H123" s="185"/>
      <c r="I123" s="72"/>
      <c r="J123" s="73" t="s">
        <v>116</v>
      </c>
      <c r="K123" s="162">
        <f>SUM(K8:K9,K11:K14,K15:K18,K19:K22,K23,K29:K32,K33,I38,K44:K52,K53,K54,K55:K58,K62:K64,K65:K67,K68:K70,K77:K80,K84,K88:K91,K97:K99,K100,K101,K102,K103:K105,K106:K108,K109,K110,K111:K113,K114,K120:K121)</f>
        <v>0</v>
      </c>
      <c r="L123" s="1"/>
      <c r="M123" s="1"/>
      <c r="N123" s="1"/>
      <c r="O123" s="1"/>
    </row>
  </sheetData>
  <sheetProtection algorithmName="SHA-512" hashValue="egJvP6uBryq7TJOrLoDeOqIbSGXBqy1xVu+9nWzS53N9zbHHVJHy7sip/Qb0m/9hyPeh0yxGS/JAPLmeGdQBAw==" saltValue="l3tkEZMnYuiGjuf4chwTmQ==" spinCount="100000" sheet="1" objects="1" scenarios="1"/>
  <mergeCells count="84">
    <mergeCell ref="C89:F89"/>
    <mergeCell ref="C23:E23"/>
    <mergeCell ref="B44:B52"/>
    <mergeCell ref="C44:F52"/>
    <mergeCell ref="C28:F28"/>
    <mergeCell ref="C83:F83"/>
    <mergeCell ref="C87:F87"/>
    <mergeCell ref="B55:B58"/>
    <mergeCell ref="C55:F58"/>
    <mergeCell ref="B62:B64"/>
    <mergeCell ref="B86:K86"/>
    <mergeCell ref="B65:B67"/>
    <mergeCell ref="H65:H67"/>
    <mergeCell ref="B68:B70"/>
    <mergeCell ref="H68:H70"/>
    <mergeCell ref="H34:H37"/>
    <mergeCell ref="C114:F114"/>
    <mergeCell ref="C84:F84"/>
    <mergeCell ref="C65:F67"/>
    <mergeCell ref="C68:F70"/>
    <mergeCell ref="B73:K73"/>
    <mergeCell ref="B75:K75"/>
    <mergeCell ref="C76:F76"/>
    <mergeCell ref="B82:K82"/>
    <mergeCell ref="B77:B80"/>
    <mergeCell ref="C77:F80"/>
    <mergeCell ref="H77:H80"/>
    <mergeCell ref="B94:K94"/>
    <mergeCell ref="C90:F90"/>
    <mergeCell ref="H106:H108"/>
    <mergeCell ref="B103:B105"/>
    <mergeCell ref="C88:F88"/>
    <mergeCell ref="C103:F105"/>
    <mergeCell ref="H103:H105"/>
    <mergeCell ref="C96:F96"/>
    <mergeCell ref="C97:F99"/>
    <mergeCell ref="C91:F91"/>
    <mergeCell ref="B120:B121"/>
    <mergeCell ref="C120:F121"/>
    <mergeCell ref="G97:G99"/>
    <mergeCell ref="B106:B108"/>
    <mergeCell ref="C106:F108"/>
    <mergeCell ref="C109:F109"/>
    <mergeCell ref="C110:F110"/>
    <mergeCell ref="B111:B113"/>
    <mergeCell ref="C111:F113"/>
    <mergeCell ref="C100:F100"/>
    <mergeCell ref="C119:F119"/>
    <mergeCell ref="C101:F101"/>
    <mergeCell ref="C102:F102"/>
    <mergeCell ref="B97:B99"/>
    <mergeCell ref="B117:K117"/>
    <mergeCell ref="H111:H113"/>
    <mergeCell ref="B2:K2"/>
    <mergeCell ref="B4:K4"/>
    <mergeCell ref="C43:F43"/>
    <mergeCell ref="B29:B32"/>
    <mergeCell ref="C29:F32"/>
    <mergeCell ref="C33:F33"/>
    <mergeCell ref="B34:B38"/>
    <mergeCell ref="C34:F38"/>
    <mergeCell ref="B41:K41"/>
    <mergeCell ref="C7:E7"/>
    <mergeCell ref="H29:H32"/>
    <mergeCell ref="B26:K26"/>
    <mergeCell ref="C8:E8"/>
    <mergeCell ref="B9:B14"/>
    <mergeCell ref="J10:K10"/>
    <mergeCell ref="D9:G9"/>
    <mergeCell ref="B15:B22"/>
    <mergeCell ref="C15:E22"/>
    <mergeCell ref="F15:F18"/>
    <mergeCell ref="F19:F22"/>
    <mergeCell ref="C9:C14"/>
    <mergeCell ref="I38:K38"/>
    <mergeCell ref="G38:H38"/>
    <mergeCell ref="C61:F61"/>
    <mergeCell ref="C62:F64"/>
    <mergeCell ref="G44:G52"/>
    <mergeCell ref="H62:H64"/>
    <mergeCell ref="C53:F53"/>
    <mergeCell ref="C54:F54"/>
    <mergeCell ref="H55:H58"/>
    <mergeCell ref="B60:K60"/>
  </mergeCells>
  <phoneticPr fontId="27" type="noConversion"/>
  <pageMargins left="0.7" right="0.7" top="0.75" bottom="0.75" header="0.3" footer="0.3"/>
  <pageSetup paperSize="9" orientation="portrait" verticalDpi="0" r:id="rId1"/>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7FE1459C37B4488D2F5586524A92AA" ma:contentTypeVersion="2" ma:contentTypeDescription="Crée un document." ma:contentTypeScope="" ma:versionID="b03a8a8ace4f553a717861b282b5c415">
  <xsd:schema xmlns:xsd="http://www.w3.org/2001/XMLSchema" xmlns:xs="http://www.w3.org/2001/XMLSchema" xmlns:p="http://schemas.microsoft.com/office/2006/metadata/properties" xmlns:ns2="f9b20579-2f1c-40a9-ac1b-62ebef095fea" targetNamespace="http://schemas.microsoft.com/office/2006/metadata/properties" ma:root="true" ma:fieldsID="8d17c4e24388f3d6e29da5a9b78cf9b3" ns2:_="">
    <xsd:import namespace="f9b20579-2f1c-40a9-ac1b-62ebef095fe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b20579-2f1c-40a9-ac1b-62ebef095fe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0F9FD0-4160-4D69-B4DA-C1A3844730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b20579-2f1c-40a9-ac1b-62ebef095f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942238-7046-4CF8-8314-935CF9F92BF6}">
  <ds:schemaRefs>
    <ds:schemaRef ds:uri="http://purl.org/dc/elements/1.1/"/>
    <ds:schemaRef ds:uri="http://purl.org/dc/terms/"/>
    <ds:schemaRef ds:uri="http://schemas.microsoft.com/office/infopath/2007/PartnerControl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f9b20579-2f1c-40a9-ac1b-62ebef095fea"/>
    <ds:schemaRef ds:uri="http://purl.org/dc/dcmitype/"/>
  </ds:schemaRefs>
</ds:datastoreItem>
</file>

<file path=customXml/itemProps3.xml><?xml version="1.0" encoding="utf-8"?>
<ds:datastoreItem xmlns:ds="http://schemas.openxmlformats.org/officeDocument/2006/customXml" ds:itemID="{9B184A5C-EBC5-4A05-A541-5F582A7947E6}">
  <ds:schemaRefs>
    <ds:schemaRef ds:uri="http://schemas.microsoft.com/sharepoint/v3/contenttype/forms"/>
  </ds:schemaRefs>
</ds:datastoreItem>
</file>

<file path=docMetadata/LabelInfo.xml><?xml version="1.0" encoding="utf-8"?>
<clbl:labelList xmlns:clbl="http://schemas.microsoft.com/office/2020/mipLabelMetadata">
  <clbl:label id="{6c04a875-6eb2-484b-a14b-e2519851b720}" enabled="1" method="Standard" siteId="{14cb4ab4-62b8-45a2-a944-e225383ee1f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Consignes</vt:lpstr>
      <vt:lpstr>2 - BPU</vt:lpstr>
      <vt:lpstr>3 - Table des profils</vt:lpstr>
      <vt:lpstr>4 - DQE</vt:lpstr>
    </vt:vector>
  </TitlesOfParts>
  <Manager/>
  <Company>MinisteredelaJustice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CHALLAN-BELVAL Pierre</dc:creator>
  <cp:keywords/>
  <dc:description/>
  <cp:lastModifiedBy>lionel.desbois@ac.justice.fr</cp:lastModifiedBy>
  <cp:revision/>
  <dcterms:created xsi:type="dcterms:W3CDTF">2024-09-03T13:48:04Z</dcterms:created>
  <dcterms:modified xsi:type="dcterms:W3CDTF">2025-12-11T21:12:56Z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0x010100267FE1459C37B4488D2F5586524A92AA</vt:lpwstr>
  </property>
  <property fmtid="{D5CDD505-2E9C-101B-9397-08002B2CF9AE}" pid="3" name="MediaServiceImageTags">
    <vt:lpwstr/>
  </property>
</Properties>
</file>